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41_800161338\"/>
    </mc:Choice>
  </mc:AlternateContent>
  <xr:revisionPtr revIDLastSave="0" documentId="13_ncr:1_{3714E745-4B27-436E-B63E-D82B7F4B40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<sst xmlns="http://schemas.openxmlformats.org/spreadsheetml/2006/main" count="3215" uniqueCount="2738">
  <si>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</si>
  <si>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</si>
  <si>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</si>
  <si>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</si>
  <si>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</si>
  <si>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</si>
  <si>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</si>
  <si>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</si>
  <si>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</si>
  <si>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</si>
  <si>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</si>
  <si>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</si>
  <si>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</si>
  <si>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</si>
  <si>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</si>
  <si>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</si>
  <si>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</si>
  <si>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</si>
  <si>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</si>
  <si>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</si>
  <si>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</si>
  <si>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</si>
  <si>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</si>
  <si>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</si>
  <si>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</si>
  <si>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</si>
  <si>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</si>
  <si>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</si>
  <si>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</si>
  <si>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</si>
  <si>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</si>
  <si>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</si>
  <si>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</si>
  <si>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</si>
  <si>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</si>
  <si>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</si>
  <si>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</si>
  <si>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</si>
  <si>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</si>
  <si>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</si>
  <si>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</si>
  <si>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</si>
  <si>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</si>
  <si>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</si>
  <si>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</si>
  <si>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</si>
  <si>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</si>
  <si>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</si>
  <si>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</si>
  <si>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</si>
  <si>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</si>
  <si>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</si>
  <si>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</si>
  <si>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</si>
  <si>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</si>
  <si>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</si>
  <si>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</si>
  <si>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</si>
  <si>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</si>
  <si>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</si>
  <si>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</si>
  <si>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</si>
  <si>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</si>
  <si>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</si>
  <si>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</si>
  <si>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</si>
  <si>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</si>
  <si>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</si>
  <si>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</si>
  <si>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</si>
  <si>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</si>
  <si>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</si>
  <si>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</si>
  <si>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</si>
  <si>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</si>
  <si>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</si>
  <si>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</si>
  <si>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</si>
  <si>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</si>
  <si>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</si>
  <si>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</si>
  <si>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</si>
  <si>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</si>
  <si>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</si>
  <si>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</si>
  <si>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</si>
  <si>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</si>
  <si>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</si>
  <si>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</si>
  <si>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</si>
  <si>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</si>
  <si>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</si>
  <si>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</si>
  <si>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</si>
  <si>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</si>
  <si>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</si>
  <si>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</si>
  <si>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</si>
  <si>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</si>
  <si>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</si>
  <si>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</si>
  <si>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</si>
  <si>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</si>
  <si>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</si>
  <si>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</si>
  <si>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</si>
  <si>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</si>
  <si>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</si>
  <si>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</si>
  <si>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</si>
  <si>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</si>
  <si>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</si>
  <si>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</si>
  <si>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</si>
  <si>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</si>
  <si>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</si>
  <si>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</si>
  <si>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</si>
  <si>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</si>
  <si>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</si>
  <si>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</si>
  <si>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</si>
  <si>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</si>
  <si>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</si>
  <si>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</si>
  <si>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</si>
  <si>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</si>
  <si>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</si>
  <si>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</si>
  <si>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</si>
  <si>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</si>
  <si>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</si>
  <si>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</si>
  <si>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</si>
  <si>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</si>
  <si>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</si>
  <si>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</si>
  <si>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</si>
  <si>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</si>
  <si>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</si>
  <si>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</si>
  <si>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</si>
  <si>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</si>
  <si>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</si>
  <si>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</si>
  <si>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</si>
  <si>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</si>
  <si>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</si>
  <si>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</si>
  <si>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</si>
  <si>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</si>
  <si>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</si>
  <si>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</si>
  <si>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</si>
  <si>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</si>
  <si>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</si>
  <si>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</si>
  <si>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</si>
  <si>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</si>
  <si>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</si>
  <si>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</si>
  <si>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</si>
  <si>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</si>
  <si>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</si>
  <si>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</si>
  <si>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</si>
  <si>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</si>
  <si>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</si>
  <si>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</si>
  <si>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</si>
  <si>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</si>
  <si>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</si>
  <si>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</si>
  <si>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</si>
  <si>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</si>
  <si>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</si>
  <si>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</si>
  <si>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</si>
  <si>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</si>
  <si>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</si>
  <si>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</si>
  <si>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</si>
  <si>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</si>
  <si>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</si>
  <si>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</si>
  <si>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</si>
  <si>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</si>
  <si>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</si>
  <si>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</si>
  <si>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</si>
  <si>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</si>
  <si>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</si>
  <si>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</si>
  <si>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</si>
  <si>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</si>
  <si>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</si>
  <si>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</si>
  <si>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</si>
  <si>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</si>
  <si>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</si>
  <si>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</si>
  <si>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</si>
  <si>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</si>
  <si>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</si>
  <si>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</si>
  <si>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</si>
  <si>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</si>
  <si>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</si>
  <si>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</si>
  <si>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</si>
  <si>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</si>
  <si>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</si>
  <si>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</si>
  <si>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</si>
  <si>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</si>
  <si>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</si>
  <si>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</si>
  <si>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</si>
  <si>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</si>
  <si>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</si>
  <si>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</si>
  <si>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</si>
  <si>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</si>
  <si>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</si>
  <si>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</si>
  <si>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</si>
  <si>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</si>
  <si>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</si>
  <si>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</si>
  <si>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</si>
  <si>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</si>
  <si>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</si>
  <si>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</si>
  <si>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</si>
  <si>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</si>
  <si>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</si>
  <si>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</si>
  <si>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</si>
  <si>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</si>
  <si>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</si>
  <si>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</si>
  <si>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</si>
  <si>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</si>
  <si>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</si>
  <si>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</si>
  <si>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</si>
  <si>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</si>
  <si>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</si>
  <si>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</si>
  <si>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</si>
  <si>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</si>
  <si>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</si>
  <si>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</si>
  <si>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</si>
  <si>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</si>
  <si>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</si>
  <si>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</si>
  <si>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</si>
  <si>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</si>
  <si>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</si>
  <si>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</si>
  <si>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</si>
  <si>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</si>
  <si>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</si>
  <si>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</si>
  <si>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</si>
  <si>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</si>
  <si>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</si>
  <si>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</si>
  <si>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</si>
  <si>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</si>
  <si>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</si>
  <si>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</si>
  <si>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</si>
  <si>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</si>
  <si>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</si>
  <si>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</si>
  <si>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</si>
  <si>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</si>
  <si>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</si>
  <si>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</si>
  <si>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</si>
  <si>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</si>
  <si>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</si>
  <si>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</si>
  <si>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</si>
  <si>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</si>
  <si>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</si>
  <si>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</si>
  <si>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</si>
  <si>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</si>
  <si>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</si>
  <si>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</si>
  <si>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</si>
  <si>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</si>
  <si>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</si>
  <si>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</si>
  <si>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</si>
  <si>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</si>
  <si>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</si>
  <si>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</si>
  <si>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</si>
  <si>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</si>
  <si>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</si>
  <si>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</si>
  <si>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</si>
  <si>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</si>
  <si>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</si>
  <si>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</si>
  <si>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</si>
  <si>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</si>
  <si>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</si>
  <si>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</si>
  <si>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</si>
  <si>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</si>
  <si>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</si>
  <si>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</si>
  <si>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</si>
  <si>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</si>
  <si>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</si>
  <si>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</si>
  <si>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</si>
  <si>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</si>
  <si>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</si>
  <si>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</si>
  <si>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</si>
  <si>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</si>
  <si>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</si>
  <si>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</si>
  <si>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</si>
  <si>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</si>
  <si>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</si>
  <si>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</si>
  <si>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</si>
  <si>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</si>
  <si>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</si>
  <si>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</si>
  <si>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</si>
  <si>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</si>
  <si>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</si>
  <si>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</si>
  <si>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</si>
  <si>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</si>
  <si>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</si>
  <si>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</si>
  <si>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</si>
  <si>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</si>
  <si>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</si>
  <si>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</si>
  <si>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</si>
  <si>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</si>
  <si>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</si>
  <si>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</si>
  <si>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</si>
  <si>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</si>
  <si>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</si>
  <si>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</si>
  <si>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</si>
  <si>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</si>
  <si>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</si>
  <si>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</si>
  <si>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</si>
  <si>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</si>
  <si>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</si>
  <si>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</si>
  <si>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</si>
  <si>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</si>
  <si>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</si>
  <si>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</si>
  <si>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</si>
  <si>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</si>
  <si>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</si>
  <si>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</si>
  <si>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</si>
  <si>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</si>
  <si>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</si>
  <si>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</si>
  <si>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</si>
  <si>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</si>
  <si>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</si>
  <si>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</si>
  <si>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</si>
  <si>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</si>
  <si>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</si>
  <si>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</si>
  <si>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</si>
  <si>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</si>
  <si>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</si>
  <si>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</si>
  <si>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</si>
  <si>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</si>
  <si>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</si>
  <si>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</si>
  <si>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</si>
  <si>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</si>
  <si>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</si>
  <si>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</si>
  <si>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</si>
  <si>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</si>
  <si>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</si>
  <si>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</si>
  <si>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</si>
  <si>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</si>
  <si>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</si>
  <si>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</si>
  <si>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</si>
  <si>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</si>
  <si>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</si>
  <si>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</si>
  <si>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</si>
  <si>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</si>
  <si>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</si>
  <si>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</si>
  <si>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</si>
  <si>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</si>
  <si>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</si>
  <si>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</si>
  <si>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</si>
  <si>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</si>
  <si>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</si>
  <si>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</si>
  <si>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</si>
  <si>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</si>
  <si>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</si>
  <si>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</si>
  <si>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</si>
  <si>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</si>
  <si>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</si>
  <si>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</si>
  <si>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</si>
  <si>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</si>
  <si>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</si>
  <si>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</si>
  <si>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</si>
  <si>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</si>
  <si>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</si>
  <si>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</si>
  <si>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</si>
  <si>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</si>
  <si>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</si>
  <si>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</si>
  <si>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</si>
  <si>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</si>
  <si>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</si>
  <si>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</si>
  <si>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</si>
  <si>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</si>
  <si>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</si>
  <si>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</si>
  <si>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</si>
  <si>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</si>
  <si>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</si>
  <si>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</si>
  <si>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</si>
  <si>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</si>
  <si>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</si>
  <si>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</si>
  <si>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</si>
  <si>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</si>
  <si>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</si>
  <si>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</si>
  <si>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</si>
  <si>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</si>
  <si>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</si>
  <si>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</si>
  <si>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</si>
  <si>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</si>
  <si>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</si>
  <si>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</si>
  <si>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</si>
  <si>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</si>
  <si>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</si>
  <si>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</si>
  <si>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</si>
  <si>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</si>
  <si>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</si>
  <si>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</si>
  <si>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</si>
  <si>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</si>
  <si>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</si>
  <si>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</si>
  <si>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</si>
  <si>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</si>
  <si>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</si>
  <si>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</si>
  <si>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</si>
  <si>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</si>
  <si>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</si>
  <si>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</si>
  <si>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</si>
  <si>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</si>
  <si>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</si>
  <si>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</si>
  <si>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</si>
  <si>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</si>
  <si>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</si>
  <si>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</si>
  <si>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</si>
  <si>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</si>
  <si>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</si>
  <si>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</si>
  <si>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</si>
  <si>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</si>
  <si>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</si>
  <si>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</si>
  <si>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</si>
  <si>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</si>
  <si>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</si>
  <si>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</si>
  <si>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</si>
  <si>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</si>
  <si>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</si>
  <si>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</si>
  <si>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</si>
  <si>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</si>
  <si>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</si>
  <si>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</si>
  <si>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</si>
  <si>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</si>
  <si>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</si>
  <si>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</si>
  <si>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</si>
  <si>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</si>
  <si>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</si>
  <si>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</si>
  <si>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</si>
  <si>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</si>
  <si>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</si>
  <si>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</si>
  <si>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</si>
  <si>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</si>
  <si>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</si>
  <si>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</si>
  <si>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</si>
  <si>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</si>
  <si>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</si>
  <si>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</si>
  <si>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</si>
  <si>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</si>
  <si>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</si>
  <si>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</si>
  <si>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</si>
  <si>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</si>
  <si>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</si>
  <si>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</si>
  <si>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</si>
  <si>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</si>
  <si>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</si>
  <si>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</si>
  <si>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</si>
  <si>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</si>
  <si>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</si>
  <si>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</si>
  <si>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</si>
  <si>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</si>
  <si>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</si>
  <si>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</si>
  <si>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</si>
  <si>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</si>
  <si>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</si>
  <si>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</si>
  <si>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</si>
  <si>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</si>
  <si>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</si>
  <si>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</si>
  <si>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</si>
  <si>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</si>
  <si>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</si>
  <si>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</si>
  <si>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</si>
  <si>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</si>
  <si>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</si>
  <si>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</si>
  <si>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</si>
  <si>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</si>
  <si>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</si>
  <si>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</si>
  <si>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</si>
  <si>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</si>
  <si>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</si>
  <si>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</si>
  <si>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</si>
  <si>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</si>
  <si>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</si>
  <si>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</si>
  <si>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</si>
  <si>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</si>
  <si>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</si>
  <si>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</si>
  <si>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</si>
  <si>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</si>
  <si>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</si>
  <si>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</si>
  <si>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</si>
  <si>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</si>
  <si>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</si>
  <si>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</si>
  <si>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</si>
  <si>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</si>
  <si>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</si>
  <si>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</si>
  <si>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</si>
  <si>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</si>
  <si>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</si>
  <si>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</si>
  <si>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</si>
  <si>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</si>
  <si>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</si>
  <si>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</si>
  <si>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</si>
  <si>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</si>
  <si>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</si>
  <si>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</si>
  <si>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</si>
  <si>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</si>
  <si>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</si>
  <si>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</si>
  <si>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</si>
  <si>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</si>
  <si>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</si>
  <si>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</si>
  <si>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</si>
  <si>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</si>
  <si>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</si>
  <si>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</si>
  <si>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</si>
  <si>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</si>
  <si>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</si>
  <si>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</si>
  <si>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</si>
  <si>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</si>
  <si>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</si>
  <si>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</si>
  <si>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</si>
  <si>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</si>
  <si>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</si>
  <si>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</si>
  <si>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</si>
  <si>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</si>
  <si>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</si>
  <si>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</si>
  <si>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</si>
  <si>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</si>
  <si>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</si>
  <si>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</si>
  <si>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</si>
  <si>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</si>
  <si>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</si>
  <si>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</si>
  <si>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</si>
  <si>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</si>
  <si>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</si>
  <si>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</si>
  <si>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</si>
  <si>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</si>
  <si>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</si>
  <si>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</si>
  <si>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</si>
  <si>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</si>
  <si>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</si>
  <si>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</si>
  <si>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</si>
  <si>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</si>
  <si>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</si>
  <si>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</si>
  <si>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</si>
  <si>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</si>
  <si>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</si>
  <si>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</si>
  <si>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</si>
  <si>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</si>
  <si>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</si>
  <si>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</si>
  <si>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</si>
  <si>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</si>
  <si>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</si>
  <si>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</si>
  <si>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</si>
  <si>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</si>
  <si>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</si>
  <si>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</si>
  <si>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</si>
  <si>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</si>
  <si>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</si>
  <si>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</si>
  <si>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</si>
  <si>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</si>
  <si>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</si>
  <si>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</si>
  <si>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</si>
  <si>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</si>
  <si>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</si>
  <si>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</si>
  <si>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</si>
  <si>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</si>
  <si>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</si>
  <si>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</si>
  <si>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</si>
  <si>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</si>
  <si>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</si>
  <si>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</si>
  <si>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</si>
  <si>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</si>
  <si>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</si>
  <si>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</si>
  <si>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</si>
  <si>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</si>
  <si>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</si>
  <si>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</si>
  <si>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</si>
  <si>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</si>
  <si>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</si>
  <si>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</si>
  <si>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</si>
  <si>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</si>
  <si>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</si>
  <si>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</si>
  <si>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</si>
  <si>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</si>
  <si>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</si>
  <si>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</si>
  <si>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</si>
  <si>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</si>
  <si>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</si>
  <si>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</si>
  <si>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</si>
  <si>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</si>
  <si>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</si>
  <si>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</si>
  <si>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</si>
  <si>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</si>
  <si>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</si>
  <si>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</si>
  <si>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</si>
  <si>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</si>
  <si>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</si>
  <si>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</si>
  <si>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</si>
  <si>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</si>
  <si>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</si>
  <si>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</si>
  <si>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</si>
  <si>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</si>
  <si>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</si>
  <si>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</si>
  <si>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</si>
  <si>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</si>
  <si>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</si>
  <si>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</si>
  <si>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</si>
  <si>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</si>
  <si>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</si>
  <si>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</si>
  <si>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</si>
  <si>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</si>
  <si>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</si>
  <si>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</si>
  <si>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</si>
  <si>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</si>
  <si>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</si>
  <si>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</si>
  <si>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</si>
  <si>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</si>
  <si>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</si>
  <si>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</si>
  <si>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</si>
  <si>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</si>
  <si>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</si>
  <si>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</si>
  <si>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</si>
  <si>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</si>
  <si>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</si>
  <si>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</si>
  <si>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</si>
  <si>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</si>
  <si>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</si>
  <si>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</si>
  <si>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</si>
  <si>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</si>
  <si>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</si>
  <si>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</si>
  <si>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</si>
  <si>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</si>
  <si>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</si>
  <si>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</si>
  <si>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</si>
  <si>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</si>
  <si>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</si>
  <si>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</si>
  <si>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</si>
  <si>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</si>
  <si>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</si>
  <si>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</si>
  <si>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</si>
  <si>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</si>
  <si>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</si>
  <si>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</si>
  <si>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</si>
  <si>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</si>
  <si>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</si>
  <si>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</si>
  <si>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</si>
  <si>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</si>
  <si>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</si>
  <si>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</si>
  <si>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</si>
  <si>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</si>
  <si>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</si>
  <si>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</si>
  <si>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</si>
  <si>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</si>
  <si>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</si>
  <si>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</si>
  <si>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</si>
  <si>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</si>
  <si>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</si>
  <si>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</si>
  <si>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</si>
  <si>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</si>
  <si>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</si>
  <si>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</si>
  <si>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</si>
  <si>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</si>
  <si>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</si>
  <si>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</si>
  <si>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</si>
  <si>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</si>
  <si>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</si>
  <si>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</si>
  <si>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</si>
  <si>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</si>
  <si>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</si>
  <si>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</si>
  <si>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</si>
  <si>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</si>
  <si>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</si>
  <si>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</si>
  <si>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</si>
  <si>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</si>
  <si>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</si>
  <si>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</si>
  <si>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</si>
  <si>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</si>
  <si>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</si>
  <si>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</si>
  <si>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</si>
  <si>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</si>
  <si>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</si>
  <si>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</si>
  <si>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</si>
  <si>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</si>
  <si>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</si>
  <si>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</si>
  <si>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</si>
  <si>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</si>
  <si>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</si>
  <si>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</si>
  <si>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</si>
  <si>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</si>
  <si>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</si>
  <si>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</si>
  <si>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</si>
  <si>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</si>
  <si>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</si>
  <si>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</si>
  <si>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</si>
  <si>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</si>
  <si>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</si>
  <si>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</si>
  <si>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</si>
  <si>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</si>
  <si>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</si>
  <si>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</si>
  <si>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</si>
  <si>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</si>
  <si>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</si>
  <si>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</si>
  <si>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</si>
  <si>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</si>
  <si>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</si>
  <si>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</si>
  <si>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</si>
  <si>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</si>
  <si>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</si>
  <si>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</si>
  <si>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</si>
  <si>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</si>
  <si>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</si>
  <si>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</si>
  <si>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</si>
  <si>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</si>
  <si>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</si>
  <si>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</si>
  <si>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</si>
  <si>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</si>
  <si>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</si>
  <si>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</si>
  <si>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</si>
  <si>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</si>
  <si>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</si>
  <si>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</si>
  <si>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</si>
  <si>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</si>
  <si>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</si>
  <si>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</si>
  <si>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</si>
  <si>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</si>
  <si>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</si>
  <si>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</si>
  <si>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</si>
  <si>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</si>
  <si>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</si>
  <si>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</si>
  <si>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</si>
  <si>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</si>
  <si>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</si>
  <si>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</si>
  <si>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</si>
  <si>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</si>
  <si>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</si>
  <si>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</si>
  <si>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</si>
  <si>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</si>
  <si>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</si>
  <si>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</si>
  <si>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</si>
  <si>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</si>
  <si>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</si>
  <si>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</si>
  <si>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</si>
  <si>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</si>
  <si>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</si>
  <si>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</si>
  <si>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</si>
  <si>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</si>
  <si>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</si>
  <si>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</si>
  <si>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</si>
  <si>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</si>
  <si>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</si>
  <si>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</si>
  <si>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</si>
  <si>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</si>
  <si>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</si>
  <si>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</si>
  <si>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</si>
  <si>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</si>
  <si>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</si>
  <si>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</si>
  <si>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</si>
  <si>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</si>
  <si>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</si>
  <si>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</si>
  <si>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</si>
  <si>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</si>
  <si>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</si>
  <si>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</si>
  <si>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</si>
  <si>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</si>
  <si>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</si>
  <si>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</si>
  <si>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</si>
  <si>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</si>
  <si>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</si>
  <si>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</si>
  <si>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</si>
  <si>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</si>
  <si>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</si>
  <si>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</si>
  <si>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</si>
  <si>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</si>
  <si>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</si>
  <si>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</si>
  <si>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</si>
  <si>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</si>
  <si>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</si>
  <si>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</si>
  <si>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</si>
  <si>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</si>
  <si>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</si>
  <si>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</si>
  <si>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</si>
  <si>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</si>
  <si>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</si>
  <si>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</si>
  <si>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</si>
  <si>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</si>
  <si>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</si>
  <si>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</si>
  <si>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</si>
  <si>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</si>
  <si>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</si>
  <si>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</si>
  <si>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</si>
  <si>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</si>
  <si>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</si>
  <si>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</si>
  <si>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</si>
  <si>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</si>
  <si>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</si>
  <si>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</si>
  <si>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</si>
  <si>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</si>
  <si>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</si>
  <si>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</si>
  <si>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</si>
  <si>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</si>
  <si>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</si>
  <si>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</si>
  <si>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</si>
  <si>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</si>
  <si>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</si>
  <si>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</si>
  <si>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</si>
  <si>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</si>
  <si>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</si>
  <si>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</si>
  <si>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</si>
  <si>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</si>
  <si>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</si>
  <si>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</si>
  <si>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</si>
  <si>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</si>
  <si>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</si>
  <si>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</si>
  <si>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</si>
  <si>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</si>
  <si>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</si>
  <si>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</si>
  <si>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</si>
  <si>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</si>
  <si>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</si>
  <si>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</si>
  <si>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</si>
  <si>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</si>
  <si>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</si>
  <si>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</si>
  <si>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</si>
  <si>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</si>
  <si>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</si>
  <si>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</si>
  <si>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</si>
  <si>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</si>
  <si>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</si>
  <si>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</si>
  <si>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</si>
  <si>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</si>
  <si>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</si>
  <si>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</si>
  <si>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</si>
  <si>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</si>
  <si>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</si>
  <si>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</si>
  <si>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</si>
  <si>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</si>
  <si>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</si>
  <si>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</si>
  <si>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</si>
  <si>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</si>
  <si>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</si>
  <si>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</si>
  <si>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</si>
  <si>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</si>
  <si>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</si>
  <si>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</si>
  <si>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</si>
  <si>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</si>
  <si>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</si>
  <si>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</si>
  <si>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</si>
  <si>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</si>
  <si>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</si>
  <si>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</si>
  <si>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</si>
  <si>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</si>
  <si>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</si>
  <si>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</si>
  <si>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</si>
  <si>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</si>
  <si>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</si>
  <si>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</si>
  <si>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</si>
  <si>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</si>
  <si>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</si>
  <si>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</si>
  <si>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</si>
  <si>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</si>
  <si>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</si>
  <si>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</si>
  <si>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</si>
  <si>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</si>
  <si>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</si>
  <si>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</si>
  <si>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</si>
  <si>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</si>
  <si>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</si>
  <si>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</si>
  <si>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</si>
  <si>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</si>
  <si>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</si>
  <si>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</si>
  <si>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</si>
  <si>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</si>
  <si>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</si>
  <si>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</si>
  <si>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</si>
  <si>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</si>
  <si>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</si>
  <si>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</si>
  <si>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</si>
  <si>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</si>
  <si>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</si>
  <si>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</si>
  <si>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</si>
  <si>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</si>
  <si>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</si>
  <si>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</si>
  <si>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</si>
  <si>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</si>
  <si>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</si>
  <si>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</si>
  <si>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</si>
  <si>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</si>
  <si>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</si>
  <si>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</si>
  <si>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</si>
  <si>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</si>
  <si>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</si>
  <si>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</si>
  <si>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</si>
  <si>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</si>
  <si>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</si>
  <si>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</si>
  <si>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</si>
  <si>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</si>
  <si>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</si>
  <si>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</si>
  <si>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</si>
  <si>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</si>
  <si>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</si>
  <si>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</si>
  <si>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</si>
  <si>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</si>
  <si>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</si>
  <si>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</si>
  <si>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</si>
  <si>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</si>
  <si>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</si>
  <si>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</si>
  <si>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</si>
  <si>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</si>
  <si>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</si>
  <si>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</si>
  <si>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</si>
  <si>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</si>
  <si>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</si>
  <si>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</si>
  <si>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</si>
  <si>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</si>
  <si>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</si>
  <si>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</si>
  <si>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</si>
  <si>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</si>
  <si>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</si>
  <si>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</si>
  <si>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</si>
  <si>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</si>
  <si>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</si>
  <si>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</si>
  <si>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</si>
  <si>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</si>
  <si>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</si>
  <si>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</si>
  <si>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</si>
  <si>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</si>
  <si>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</si>
  <si>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</si>
  <si>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</si>
  <si>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</si>
  <si>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</si>
  <si>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</si>
  <si>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</si>
  <si>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</si>
  <si>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</si>
  <si>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</si>
  <si>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</si>
  <si>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</si>
  <si>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</si>
  <si>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</si>
  <si>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</si>
  <si>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</si>
  <si>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</si>
  <si>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</si>
  <si>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</si>
  <si>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</si>
  <si>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</si>
  <si>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</si>
  <si>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</si>
  <si>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</si>
  <si>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</si>
  <si>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</si>
  <si>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</si>
  <si>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</si>
  <si>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</si>
  <si>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</si>
  <si>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</si>
  <si>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</si>
  <si>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</si>
  <si>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</si>
  <si>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</si>
  <si>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</si>
  <si>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</si>
  <si>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</si>
  <si>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</si>
  <si>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</si>
  <si>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</si>
  <si>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</si>
  <si>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</si>
  <si>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</si>
  <si>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</si>
  <si>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</si>
  <si>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</si>
  <si>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</si>
  <si>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</si>
  <si>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</si>
  <si>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</si>
  <si>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</si>
  <si>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</si>
  <si>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</si>
  <si>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</si>
  <si>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</si>
  <si>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</si>
  <si>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</si>
  <si>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</si>
  <si>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</si>
  <si>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</si>
  <si>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</si>
  <si>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</si>
  <si>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</si>
  <si>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</si>
  <si>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</si>
  <si>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</si>
  <si>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</si>
  <si>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</si>
  <si>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</si>
  <si>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</si>
  <si>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</si>
  <si>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</si>
  <si>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</si>
  <si>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</si>
  <si>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</si>
  <si>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</si>
  <si>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</si>
  <si>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</si>
  <si>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</si>
  <si>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</si>
  <si>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</si>
  <si>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</si>
  <si>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</si>
  <si>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</si>
  <si>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</si>
  <si>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</si>
  <si>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</si>
  <si>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</si>
  <si>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</si>
  <si>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</si>
  <si>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</si>
  <si>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</si>
  <si>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</si>
  <si>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</si>
  <si>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</si>
  <si>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</si>
  <si>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</si>
  <si>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</si>
  <si>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</si>
  <si>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</si>
  <si>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</si>
  <si>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</si>
  <si>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</si>
  <si>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</si>
  <si>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</si>
  <si>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</si>
  <si>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</si>
  <si>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</si>
  <si>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</si>
  <si>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</si>
  <si>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</si>
  <si>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</si>
  <si>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</si>
  <si>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</si>
  <si>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</si>
  <si>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</si>
  <si>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</si>
  <si>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</si>
  <si>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</si>
  <si>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</si>
  <si>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</si>
  <si>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</si>
  <si>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</si>
  <si>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</si>
  <si>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</si>
  <si>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</si>
  <si>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</si>
  <si>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</si>
  <si>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</si>
  <si>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</si>
  <si>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</si>
  <si>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</si>
  <si>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</si>
  <si>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</si>
  <si>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</si>
  <si>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</si>
  <si>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</si>
  <si>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</si>
  <si>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</si>
  <si>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</si>
  <si>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</si>
  <si>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</si>
  <si>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</si>
  <si>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</si>
  <si>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</si>
  <si>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</si>
  <si>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</si>
  <si>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</si>
  <si>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</si>
  <si>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</si>
  <si>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</si>
  <si>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</si>
  <si>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</si>
  <si>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</si>
  <si>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</si>
  <si>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</si>
  <si>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</si>
  <si>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</si>
  <si>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</si>
  <si>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</si>
  <si>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</si>
  <si>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</si>
  <si>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</si>
  <si>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</si>
  <si>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</si>
  <si>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</si>
  <si>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</si>
  <si>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</si>
  <si>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</si>
  <si>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</si>
  <si>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</si>
  <si>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</si>
  <si>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</si>
  <si>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</si>
  <si>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</si>
  <si>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</si>
  <si>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</si>
  <si>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</si>
  <si>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</si>
  <si>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</si>
  <si>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</si>
  <si>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</si>
  <si>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</si>
  <si>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</si>
  <si>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</si>
  <si>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</si>
  <si>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</si>
  <si>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</si>
  <si>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</si>
  <si>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</si>
  <si>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</si>
  <si>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</si>
  <si>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</si>
  <si>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</si>
  <si>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</si>
  <si>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</si>
  <si>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</si>
  <si>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</si>
  <si>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</si>
  <si>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</si>
  <si>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</si>
  <si>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</si>
  <si>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</si>
  <si>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</si>
  <si>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</si>
  <si>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</si>
  <si>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</si>
  <si>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</si>
  <si>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</si>
  <si>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</si>
  <si>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</si>
  <si>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</si>
  <si>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</si>
  <si>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</si>
  <si>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</si>
  <si>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</si>
  <si>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</si>
  <si>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</si>
  <si>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</si>
  <si>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</si>
  <si>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</si>
  <si>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</si>
  <si>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</si>
  <si>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</si>
  <si>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</si>
  <si>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</si>
  <si>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</si>
  <si>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</si>
  <si>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</si>
  <si>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</si>
  <si>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</si>
  <si>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</si>
  <si>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</si>
  <si>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</si>
  <si>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</si>
  <si>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</si>
  <si>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</si>
  <si>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</si>
  <si>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</si>
  <si>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</si>
  <si>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</si>
  <si>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</si>
  <si>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</si>
  <si>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</si>
  <si>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</si>
  <si>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</si>
  <si>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</si>
  <si>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</si>
  <si>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</si>
  <si>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</si>
  <si>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</si>
  <si>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</si>
  <si>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</si>
  <si>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</si>
  <si>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</si>
  <si>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</si>
  <si>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</si>
  <si>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</si>
  <si>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</si>
  <si>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</si>
  <si>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</si>
  <si>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</si>
  <si>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</si>
  <si>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</si>
  <si>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</si>
  <si>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</si>
  <si>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</si>
  <si>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</si>
  <si>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</si>
  <si>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</si>
  <si>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</si>
  <si>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</si>
  <si>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</si>
  <si>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</si>
  <si>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</si>
  <si>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</si>
  <si>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</si>
  <si>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</si>
  <si>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</si>
  <si>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</si>
  <si>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</si>
  <si>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</si>
  <si>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</si>
  <si>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</si>
  <si>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</si>
  <si>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</si>
  <si>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</si>
  <si>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</si>
  <si>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</si>
  <si>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</si>
  <si>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</si>
  <si>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</si>
  <si>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</si>
  <si>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</si>
  <si>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</si>
  <si>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</si>
  <si>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</si>
  <si>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</si>
  <si>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</si>
  <si>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</si>
  <si>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</si>
  <si>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</si>
  <si>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</si>
  <si>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</si>
  <si>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</si>
  <si>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</si>
  <si>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</si>
  <si>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</si>
  <si>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</si>
  <si>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</si>
  <si>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</si>
  <si>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</si>
  <si>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</si>
  <si>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</si>
  <si>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</si>
  <si>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</si>
  <si>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</si>
  <si>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</si>
  <si>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</si>
  <si>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</si>
  <si>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</si>
  <si>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</si>
  <si>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</si>
  <si>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</si>
  <si>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</si>
  <si>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</si>
  <si>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</si>
  <si>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</si>
  <si>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</si>
  <si>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</si>
  <si>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</si>
  <si>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</si>
  <si>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</si>
  <si>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</si>
  <si>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</si>
  <si>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</si>
  <si>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</si>
  <si>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</si>
  <si>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</si>
  <si>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</si>
  <si>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</si>
  <si>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</si>
  <si>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</si>
  <si>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</si>
  <si>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</si>
  <si>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</si>
  <si>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</si>
  <si>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</si>
  <si>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</si>
  <si>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</si>
  <si>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</si>
  <si>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</si>
  <si>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</si>
  <si>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</si>
  <si>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</si>
  <si>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</si>
  <si>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</si>
  <si>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</si>
  <si>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</si>
  <si>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</si>
  <si>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</si>
  <si>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</si>
  <si>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</si>
  <si>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</si>
  <si>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</si>
  <si>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</si>
  <si>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</si>
  <si>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</si>
  <si>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</si>
  <si>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</si>
  <si>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</si>
  <si>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</si>
  <si>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</si>
  <si>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</si>
  <si>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</si>
  <si>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</si>
  <si>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</si>
  <si>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</si>
  <si>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</si>
  <si>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</si>
  <si>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</si>
  <si>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</si>
  <si>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</si>
  <si>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</si>
  <si>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</si>
  <si>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</si>
  <si>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</si>
  <si>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</si>
  <si>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</si>
  <si>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</si>
  <si>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</si>
  <si>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</si>
  <si>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</si>
  <si>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</si>
  <si>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</si>
  <si>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</si>
  <si>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</si>
  <si>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</si>
  <si>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</si>
  <si>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</si>
  <si>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</si>
  <si>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</si>
  <si>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</si>
  <si>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</si>
  <si>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</si>
  <si>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</si>
  <si>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</si>
  <si>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</si>
  <si>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</si>
  <si>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</si>
  <si>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</si>
  <si>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</si>
  <si>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</si>
  <si>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</si>
  <si>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</si>
  <si>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</si>
  <si>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</si>
  <si>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</si>
  <si>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</si>
  <si>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</si>
  <si>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</si>
  <si>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</si>
  <si>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</si>
  <si>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</si>
  <si>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</si>
  <si>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</si>
  <si>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</si>
  <si>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</si>
  <si>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</si>
  <si>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</si>
  <si>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</si>
  <si>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</si>
  <si>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</si>
  <si>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</si>
  <si>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</si>
  <si>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</si>
  <si>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</si>
  <si>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</si>
  <si>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</si>
  <si>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</si>
  <si>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</si>
  <si>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</si>
  <si>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</si>
  <si>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</si>
  <si>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</si>
  <si>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</si>
  <si>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</si>
  <si>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</si>
  <si>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</si>
  <si>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</si>
  <si>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</si>
  <si>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</si>
  <si>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</si>
  <si>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</si>
  <si>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</si>
  <si>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</si>
  <si>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</si>
  <si>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</si>
  <si>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</si>
  <si>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</si>
  <si>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</si>
  <si>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</si>
  <si>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</si>
  <si>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</si>
  <si>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</si>
  <si>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</si>
  <si>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</si>
  <si>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</si>
  <si>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</si>
  <si>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</si>
  <si>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</si>
  <si>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</si>
  <si>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</si>
  <si>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</si>
  <si>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</si>
  <si>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</si>
  <si>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</si>
  <si>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</si>
  <si>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</si>
  <si>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</si>
  <si>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</si>
  <si>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</si>
  <si>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</si>
  <si>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</si>
  <si>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</si>
  <si>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</si>
  <si>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</si>
  <si>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</si>
  <si>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</si>
  <si>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</si>
  <si>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</si>
  <si>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</si>
  <si>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</si>
  <si>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</si>
  <si>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</si>
  <si>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</si>
  <si>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</si>
  <si>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</si>
  <si>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</si>
  <si>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</si>
  <si>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</si>
  <si>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</si>
  <si>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</si>
  <si>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</si>
  <si>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</si>
  <si>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</si>
  <si>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</si>
  <si>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</si>
  <si>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</si>
  <si>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</si>
  <si>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</si>
  <si>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</si>
  <si>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</si>
  <si>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</si>
  <si>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</si>
  <si>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</si>
  <si>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</si>
  <si>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</si>
  <si>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</si>
  <si>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</si>
  <si>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</si>
  <si>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</si>
  <si>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</si>
  <si>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</si>
  <si>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</si>
  <si>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</si>
  <si>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</si>
  <si>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</si>
  <si>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</si>
  <si>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</si>
  <si>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</si>
  <si>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</si>
  <si>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</si>
  <si>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</si>
  <si>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</si>
  <si>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</si>
  <si>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</si>
  <si>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</si>
  <si>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</si>
  <si>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</si>
  <si>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</si>
  <si>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</si>
  <si>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</si>
  <si>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</si>
  <si>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</si>
  <si>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</si>
  <si>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</si>
  <si>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</si>
  <si>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</si>
  <si>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</si>
  <si>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</si>
  <si>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</si>
  <si>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</si>
  <si>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</si>
  <si>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</si>
  <si>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</si>
  <si>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</si>
  <si>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</si>
  <si>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</si>
  <si>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</si>
  <si>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</si>
  <si>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</si>
  <si>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</si>
  <si>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</si>
  <si>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</si>
  <si>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</si>
  <si>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</si>
  <si>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</si>
  <si>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</si>
  <si>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</si>
  <si>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</si>
  <si>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</si>
  <si>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</si>
  <si>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</si>
  <si>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</si>
  <si>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</si>
  <si>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</si>
  <si>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</si>
  <si>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</si>
  <si>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</si>
  <si>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</si>
  <si>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</si>
  <si>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</si>
  <si>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</si>
  <si>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</si>
  <si>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</si>
  <si>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</si>
  <si>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</si>
  <si>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</si>
  <si>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</si>
  <si>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</si>
  <si>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</si>
  <si>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</si>
  <si>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</si>
  <si>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</si>
  <si>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</si>
  <si>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</si>
  <si>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</si>
  <si>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</si>
  <si>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</si>
  <si>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</si>
  <si>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</si>
  <si>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</si>
  <si>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</si>
  <si>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</si>
  <si>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</si>
  <si>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</si>
  <si>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</si>
  <si>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</si>
  <si>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</si>
  <si>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</si>
  <si>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</si>
  <si>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</si>
  <si>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</si>
  <si>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</si>
  <si>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</si>
  <si>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</si>
  <si>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</si>
  <si>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</si>
  <si>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</si>
  <si>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</si>
  <si>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</si>
  <si>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</si>
  <si>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</si>
  <si>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</si>
  <si>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</si>
  <si>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</si>
  <si>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</si>
  <si>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</si>
  <si>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</si>
  <si>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</si>
  <si>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</si>
  <si>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</si>
  <si>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</si>
  <si>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</si>
  <si>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</si>
  <si>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</si>
  <si>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</si>
  <si>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</si>
  <si>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</si>
  <si>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</si>
  <si>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</si>
  <si>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</si>
  <si>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</si>
  <si>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</si>
  <si>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</si>
  <si>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</si>
  <si>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</si>
  <si>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</si>
  <si>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</si>
  <si>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</si>
  <si>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</si>
  <si>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</si>
  <si>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</si>
  <si>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</si>
  <si>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</si>
  <si>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</si>
  <si>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</si>
  <si>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</si>
  <si>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</si>
  <si>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</si>
  <si>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</si>
  <si>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</si>
  <si>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</si>
  <si>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</si>
  <si>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</si>
  <si>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</si>
  <si>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</si>
  <si>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</si>
  <si>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</si>
  <si>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</si>
  <si>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</si>
  <si>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</si>
  <si>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</si>
  <si>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</si>
  <si>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</si>
  <si>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</si>
  <si>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</si>
  <si>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</si>
  <si>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</si>
  <si>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</si>
  <si>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</si>
  <si>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</si>
  <si>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</si>
  <si>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</si>
  <si>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</si>
  <si>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</si>
  <si>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</si>
  <si>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</si>
  <si>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</si>
  <si>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</si>
  <si>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</si>
  <si>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</si>
  <si>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</si>
  <si>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</si>
  <si>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</si>
  <si>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</si>
  <si>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</si>
  <si>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</si>
  <si>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</si>
  <si>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</si>
  <si>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</si>
  <si>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</si>
  <si>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</si>
  <si>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</si>
  <si>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</si>
  <si>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</si>
  <si>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</si>
  <si>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</si>
  <si>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</si>
  <si>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</si>
  <si>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</si>
  <si>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</si>
  <si>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</si>
  <si>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</si>
  <si>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</si>
  <si>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</si>
  <si>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</si>
  <si>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</si>
  <si>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</si>
  <si>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</si>
  <si>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</si>
  <si>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</si>
  <si>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</si>
  <si>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</si>
  <si>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</si>
  <si>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</si>
  <si>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</si>
  <si>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</si>
  <si>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</si>
  <si>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</si>
  <si>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</si>
  <si>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</si>
  <si>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</si>
  <si>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</si>
  <si>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</si>
  <si>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</si>
  <si>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</si>
  <si>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</si>
  <si>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</si>
  <si>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</si>
  <si>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</si>
  <si>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</si>
  <si>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</si>
  <si>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</si>
  <si>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</si>
  <si>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</si>
  <si>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</si>
  <si>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</si>
  <si>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</si>
  <si>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</si>
  <si>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</si>
  <si>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</si>
  <si>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</si>
  <si>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</si>
  <si>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</si>
  <si>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</si>
  <si>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</si>
  <si>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</si>
  <si>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</si>
  <si>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</si>
  <si>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</si>
  <si>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</si>
  <si>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</si>
  <si>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</si>
  <si>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</si>
  <si>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</si>
  <si>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</si>
  <si>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</si>
  <si>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</si>
  <si>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</si>
  <si>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</si>
  <si>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</si>
  <si>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</si>
  <si>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</si>
  <si>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</si>
  <si>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</si>
  <si>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</si>
  <si>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</si>
  <si>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</si>
  <si>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</si>
  <si>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</si>
  <si>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</si>
  <si>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</si>
  <si>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</si>
  <si>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</si>
  <si>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</si>
  <si>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</si>
  <si>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</si>
  <si>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</si>
  <si>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</si>
  <si>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</si>
  <si>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</si>
  <si>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</si>
  <si>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</si>
  <si>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</si>
  <si>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</si>
  <si>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</si>
  <si>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</si>
  <si>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</si>
  <si>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</si>
  <si>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</si>
  <si>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</si>
  <si>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</si>
  <si>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</si>
  <si>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</si>
  <si>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</si>
  <si>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</si>
  <si>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</si>
  <si>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</si>
  <si>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</si>
  <si>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</si>
  <si>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</si>
  <si>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</si>
  <si>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</si>
  <si>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</si>
  <si>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</si>
  <si>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</si>
  <si>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</si>
  <si>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</si>
  <si>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</si>
  <si>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</si>
  <si>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</si>
  <si>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</si>
  <si>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</si>
  <si>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</si>
  <si>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</si>
  <si>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</si>
  <si>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</si>
  <si>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</si>
  <si>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</si>
  <si>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</si>
  <si>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</si>
  <si>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</si>
  <si>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</si>
  <si>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</si>
  <si>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</si>
  <si>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</si>
  <si>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</si>
  <si>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</si>
  <si>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</si>
  <si>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</si>
  <si>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</si>
  <si>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</si>
  <si>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</si>
  <si>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</si>
  <si>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</si>
  <si>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</si>
  <si>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</si>
  <si>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</si>
  <si>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</si>
  <si>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</si>
  <si>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</si>
  <si>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</si>
  <si>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</si>
  <si>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</si>
  <si>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</si>
  <si>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</si>
  <si>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</si>
  <si>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</si>
  <si>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</si>
  <si>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</si>
  <si>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</si>
  <si>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</si>
  <si>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</si>
  <si>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</si>
  <si>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</si>
  <si>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</si>
  <si>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</si>
  <si>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</si>
  <si>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</si>
  <si>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</si>
  <si>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</si>
  <si>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</si>
  <si>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</si>
  <si>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</si>
  <si>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</si>
  <si>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</si>
  <si>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</si>
  <si>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</si>
  <si>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</si>
  <si>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</si>
  <si>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</si>
  <si>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</si>
  <si>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</si>
  <si>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</si>
  <si>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</si>
  <si>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</si>
  <si>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</si>
  <si>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</si>
  <si>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</si>
  <si>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</si>
  <si>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</si>
  <si>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</si>
  <si>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</si>
  <si>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</si>
  <si>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</si>
  <si>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</si>
  <si>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</si>
  <si>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</si>
  <si>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</si>
  <si>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</si>
  <si>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</si>
  <si>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</si>
  <si>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</si>
  <si>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</si>
  <si>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</si>
  <si>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</si>
  <si>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</si>
  <si>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</si>
  <si>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</si>
  <si>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</si>
  <si>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</si>
  <si>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</si>
  <si>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</si>
  <si>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</si>
  <si>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</si>
  <si>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</si>
  <si>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</si>
  <si>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</si>
  <si>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</si>
  <si>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</si>
  <si>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</si>
  <si>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</si>
  <si>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</si>
  <si>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</si>
  <si>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</si>
  <si>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</si>
  <si>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</si>
  <si>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</si>
  <si>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</si>
  <si>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</si>
  <si>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</si>
  <si>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</si>
  <si>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</si>
  <si>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</si>
  <si>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</si>
  <si>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</si>
  <si>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</si>
  <si>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</si>
  <si>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</si>
  <si>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</si>
  <si>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</si>
  <si>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</si>
  <si>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</si>
  <si>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</si>
  <si>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</si>
  <si>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</si>
  <si>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</si>
  <si>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</si>
  <si>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</si>
  <si>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</si>
  <si>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</si>
  <si>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</si>
  <si>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</si>
  <si>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</si>
  <si>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</si>
  <si>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</si>
  <si>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</si>
  <si>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</si>
  <si>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</si>
  <si>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</si>
  <si>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</si>
  <si>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</si>
  <si>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</si>
  <si>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</si>
  <si>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</si>
  <si>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</si>
  <si>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</si>
  <si>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</si>
  <si>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</si>
  <si>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</si>
  <si>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</si>
  <si>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</si>
  <si>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</si>
  <si>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</si>
  <si>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</si>
  <si>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</si>
  <si>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</si>
  <si>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</si>
  <si>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</si>
  <si>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</si>
  <si>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</si>
  <si>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</si>
  <si>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</si>
  <si>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</si>
  <si>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</si>
  <si>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</si>
  <si>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</si>
  <si>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</si>
  <si>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</si>
  <si>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</si>
  <si>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</si>
  <si>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</si>
  <si>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</si>
  <si>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</si>
  <si>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</si>
  <si>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</si>
  <si>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</si>
  <si>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</si>
  <si>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</si>
  <si>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</si>
  <si>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</si>
  <si>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</si>
  <si>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</si>
  <si>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</si>
  <si>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</si>
  <si>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</si>
  <si>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</si>
  <si>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</si>
  <si>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</si>
  <si>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</si>
  <si>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</si>
  <si>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</si>
  <si>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</si>
  <si>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</si>
  <si>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</si>
  <si>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</si>
  <si>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</si>
  <si>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</si>
  <si>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</si>
  <si>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</si>
  <si>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</si>
  <si>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</si>
  <si>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</si>
  <si>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</si>
  <si>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</si>
  <si>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</si>
  <si>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</si>
  <si>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</si>
  <si>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</si>
  <si>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</si>
  <si>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</si>
  <si>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</si>
  <si>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</si>
  <si>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</si>
  <si>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</si>
  <si>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</si>
  <si>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</si>
  <si>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</si>
  <si>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</si>
  <si>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</si>
  <si>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</si>
  <si>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</si>
  <si>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</si>
  <si>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</si>
  <si>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</si>
  <si>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</si>
  <si>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</si>
  <si>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</si>
  <si>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</si>
  <si>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</si>
  <si>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</si>
  <si>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</si>
  <si>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</si>
  <si>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</si>
  <si>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</si>
  <si>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</si>
  <si>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</si>
  <si>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</si>
  <si>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</si>
  <si>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</si>
  <si>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</si>
  <si>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</si>
  <si>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</si>
  <si>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</si>
  <si>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</si>
  <si>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</si>
  <si>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</si>
  <si>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</si>
  <si>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</si>
  <si>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</si>
  <si>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</si>
  <si>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</si>
  <si>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</si>
  <si>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</si>
  <si>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</si>
  <si>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</si>
  <si>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</si>
  <si>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</si>
  <si>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</si>
  <si>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</si>
  <si>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</si>
  <si>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</si>
  <si>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</si>
  <si>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</si>
  <si>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</si>
  <si>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</si>
  <si>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</si>
  <si>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</si>
  <si>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</si>
  <si>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</si>
  <si>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</si>
  <si>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</si>
  <si>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</si>
  <si>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</si>
  <si>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</si>
  <si>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</si>
  <si>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</si>
  <si>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</si>
  <si>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</si>
  <si>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</si>
  <si>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</si>
  <si>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</si>
  <si>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</si>
  <si>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</si>
  <si>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</si>
  <si>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</si>
  <si>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</si>
  <si>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</si>
  <si>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</si>
  <si>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</si>
  <si>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</si>
  <si>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</si>
  <si>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</si>
  <si>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</si>
  <si>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</si>
  <si>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</si>
  <si>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</si>
  <si>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</si>
  <si>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</si>
  <si>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</si>
  <si>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</si>
  <si>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</si>
  <si>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</si>
  <si>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</si>
  <si>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</si>
  <si>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</si>
  <si>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</si>
  <si>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</si>
  <si>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</si>
  <si>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</si>
  <si>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</si>
  <si>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</si>
  <si>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</si>
  <si>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</si>
  <si>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</si>
  <si>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</si>
  <si>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</si>
  <si>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</si>
  <si>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</si>
  <si>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</si>
  <si>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</si>
  <si>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</si>
  <si>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</si>
  <si>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</si>
  <si>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</si>
  <si>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</si>
  <si>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</si>
  <si>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</si>
  <si>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</si>
  <si>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</si>
  <si>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</si>
  <si>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</si>
  <si>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</si>
  <si>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</si>
  <si>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</si>
  <si>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</si>
  <si>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</si>
  <si>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</si>
  <si>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</si>
  <si>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</si>
  <si>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</si>
  <si>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</si>
  <si>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</si>
  <si>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</si>
  <si>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</si>
  <si>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</si>
  <si>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</si>
  <si>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</si>
  <si>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</si>
  <si>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</si>
  <si>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</si>
  <si>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</si>
  <si>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</si>
  <si>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</si>
  <si>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</si>
  <si>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</si>
  <si>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</si>
  <si>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</si>
  <si>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</si>
  <si>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</si>
  <si>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</si>
  <si>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</si>
  <si>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</si>
  <si>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</si>
  <si>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</si>
  <si>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</si>
  <si>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</si>
  <si>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</si>
  <si>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</si>
  <si>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</si>
  <si>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</si>
  <si>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</si>
  <si>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</si>
  <si>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</si>
  <si>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</si>
  <si>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</si>
  <si>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</si>
  <si>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</si>
  <si>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</si>
  <si>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</si>
  <si>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</si>
  <si>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</si>
  <si>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</si>
  <si>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</si>
  <si>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</si>
  <si>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</si>
  <si>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</si>
  <si>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</si>
  <si>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</si>
  <si>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</si>
  <si>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</si>
  <si>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</si>
  <si>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</si>
  <si>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</si>
  <si>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</si>
  <si>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</si>
  <si>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</si>
  <si>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</si>
  <si>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</si>
  <si>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</si>
  <si>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</si>
  <si>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</si>
  <si>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</si>
  <si>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</si>
  <si>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</si>
  <si>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</si>
  <si>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</si>
  <si>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</si>
  <si>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</si>
  <si>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</si>
  <si>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</si>
  <si>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</si>
  <si>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</si>
  <si>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</si>
  <si>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</si>
  <si>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</si>
  <si>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</si>
  <si>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</si>
  <si>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</si>
  <si>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</si>
  <si>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</si>
  <si>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</si>
  <si>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</si>
  <si>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</si>
  <si>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</si>
  <si>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</si>
  <si>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</si>
  <si>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</si>
  <si>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</si>
  <si>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</si>
  <si>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</si>
  <si>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</si>
  <si>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</si>
  <si>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</si>
  <si>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</si>
  <si>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</si>
  <si>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</si>
  <si>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</si>
  <si>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</si>
  <si>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</si>
  <si>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</si>
  <si>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</si>
  <si>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</si>
  <si>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</si>
  <si>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</si>
  <si>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</si>
  <si>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</si>
  <si>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</si>
  <si>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</si>
  <si>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</si>
  <si>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</si>
  <si>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</si>
  <si>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</si>
  <si>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</si>
  <si>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</si>
  <si>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</si>
  <si>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</si>
  <si>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</si>
  <si>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</si>
  <si>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</si>
  <si>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</si>
  <si>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</si>
  <si>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</si>
  <si>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</si>
  <si>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</si>
  <si>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</si>
  <si>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</si>
  <si>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</si>
  <si>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</si>
  <si>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</si>
  <si>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</si>
  <si>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</si>
  <si>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</si>
  <si>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</si>
  <si>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</si>
  <si>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</si>
  <si>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</si>
  <si>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</si>
  <si>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</si>
  <si>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</si>
  <si>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</si>
  <si>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</si>
  <si>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</si>
  <si>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</si>
  <si>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</si>
  <si>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</si>
  <si>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</si>
  <si>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</si>
  <si>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</si>
  <si>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</si>
  <si>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</si>
  <si>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</si>
  <si>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</si>
  <si>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</si>
  <si>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</si>
  <si>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</si>
  <si>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</si>
  <si>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</si>
  <si>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</si>
  <si>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</si>
  <si>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</si>
  <si>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</si>
  <si>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</si>
  <si>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</si>
  <si>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</si>
  <si>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</si>
  <si>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</si>
  <si>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</si>
  <si>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</si>
  <si>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</si>
  <si>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</si>
  <si>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</si>
  <si>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</si>
  <si>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</si>
  <si>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</si>
  <si>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</si>
  <si>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</si>
  <si>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</si>
  <si>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</si>
  <si>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</si>
  <si>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</si>
  <si>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</si>
  <si>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</si>
  <si>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</si>
  <si>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</si>
  <si>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</si>
  <si>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</si>
  <si>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</si>
  <si>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</si>
  <si>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</si>
  <si>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</si>
  <si>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</si>
  <si>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</si>
  <si>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</si>
  <si>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</si>
  <si>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</si>
  <si>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</si>
  <si>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</si>
  <si>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</si>
  <si>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</si>
  <si>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</si>
  <si>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</si>
  <si>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</si>
  <si>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</si>
  <si>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</si>
  <si>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</si>
  <si>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</si>
  <si>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</si>
  <si>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</si>
  <si>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</si>
  <si>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</si>
  <si>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</si>
  <si>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</si>
  <si>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</si>
  <si>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</si>
  <si>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</si>
  <si>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</si>
  <si>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</si>
  <si>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</si>
  <si>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</si>
  <si>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</si>
  <si>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</si>
  <si>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</si>
  <si>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</si>
  <si>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</si>
  <si>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</si>
  <si>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</si>
  <si>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</si>
  <si>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</si>
  <si>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</si>
  <si>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</si>
  <si>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</si>
  <si>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</si>
  <si>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</si>
  <si>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</si>
  <si>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</si>
  <si>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</si>
  <si>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</si>
  <si>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</si>
  <si>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</si>
  <si>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</si>
  <si>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</si>
  <si>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</si>
  <si>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</si>
  <si>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</si>
  <si>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</si>
  <si>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</si>
  <si>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</si>
  <si>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</si>
  <si>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</si>
  <si>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</si>
  <si>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</si>
  <si>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</si>
  <si>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</si>
  <si>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</si>
  <si>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</si>
  <si>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</si>
  <si>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</si>
  <si>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</si>
  <si>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</si>
  <si>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</si>
  <si>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</si>
  <si>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</si>
  <si>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</si>
  <si>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</si>
  <si>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</si>
  <si>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</si>
  <si>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</si>
  <si>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</si>
  <si>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</si>
  <si>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</si>
  <si>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</si>
  <si>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</si>
  <si>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</si>
  <si>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</si>
  <si>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</si>
  <si>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</si>
  <si>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</si>
  <si>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</si>
  <si>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</si>
  <si>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</si>
  <si>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</si>
  <si>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</si>
  <si>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</si>
  <si>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</si>
  <si>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</si>
  <si>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</si>
  <si>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</si>
  <si>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</si>
  <si>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</si>
  <si>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</si>
  <si>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</si>
  <si>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</si>
  <si>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</si>
  <si>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</si>
  <si>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</si>
  <si>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</si>
  <si>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</si>
  <si>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</si>
  <si>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</si>
  <si>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</si>
  <si>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</si>
  <si>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</si>
  <si>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</si>
  <si>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</si>
  <si>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</si>
  <si>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</si>
  <si>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</si>
  <si>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</si>
  <si>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</si>
  <si>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</si>
  <si>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</si>
  <si>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</si>
  <si>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</si>
  <si>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</si>
  <si>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</si>
  <si>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</si>
  <si>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</si>
  <si>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</si>
  <si>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</si>
  <si>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</si>
  <si>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</si>
  <si>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</si>
  <si>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</si>
  <si>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</si>
  <si>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</si>
  <si>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</si>
  <si>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</si>
  <si>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</si>
  <si>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</si>
  <si>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</si>
  <si>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</si>
  <si>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</si>
  <si>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</si>
  <si>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</si>
  <si>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</si>
  <si>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</si>
  <si>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</si>
  <si>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</si>
  <si>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</si>
  <si>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</si>
  <si>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</si>
  <si>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</si>
  <si>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</si>
  <si>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</si>
  <si>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</si>
  <si>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</si>
  <si>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</si>
  <si>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</si>
  <si>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</si>
  <si>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</si>
  <si>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</si>
  <si>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</si>
  <si>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</si>
  <si>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</si>
  <si>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</si>
  <si>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</si>
  <si>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</si>
  <si>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</si>
  <si>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</si>
  <si>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</si>
  <si>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</si>
  <si>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</si>
  <si>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</si>
  <si>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</si>
  <si>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</si>
  <si>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</si>
  <si>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</si>
  <si>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</si>
  <si>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</si>
  <si>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</si>
  <si>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</si>
  <si>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</si>
  <si>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</si>
  <si>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</si>
  <si>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</si>
  <si>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</si>
  <si>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</si>
  <si>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</si>
  <si>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</si>
  <si>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</si>
  <si>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</si>
  <si>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</si>
  <si>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</si>
  <si>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</si>
  <si>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</si>
  <si>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</si>
  <si>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</si>
  <si>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</si>
  <si>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</si>
  <si>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</si>
  <si>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</si>
  <si>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</si>
  <si>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</si>
  <si>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</si>
  <si>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</si>
  <si>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</si>
  <si>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</si>
  <si>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</si>
  <si>
    <t>2021-13-10000241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</si>
</sst>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2737</v>
      </c>
      <c r="D15" s="35"/>
      <c r="E15" s="35"/>
      <c r="F15" s="5"/>
      <c r="G15" s="32" t="s">
        <v>1168</v>
      </c>
      <c r="H15" s="103" t="s">
        <v>208</v>
      </c>
      <c r="I15" s="32" t="s">
        <v>2624</v>
      </c>
      <c r="J15" s="108" t="s">
        <v>2626</v>
      </c>
      <c r="L15" s="205" t="s">
        <v>8</v>
      </c>
      <c r="M15" s="205"/>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182"/>
      <c r="I20" s="142" t="s">
        <v>208</v>
      </c>
      <c r="J20" s="143" t="s">
        <v>210</v>
      </c>
      <c r="K20" s="144">
        <v>1069152838</v>
      </c>
      <c r="L20" s="145">
        <v>44235</v>
      </c>
      <c r="M20" s="145">
        <v>44561</v>
      </c>
      <c r="N20" s="129">
        <f>+(M20-L20)/30</f>
        <v>10.866666666666667</v>
      </c>
      <c r="O20" s="132"/>
      <c r="U20" s="128"/>
      <c r="V20" s="105">
        <f ca="1">NOW()</f>
        <v>44191.674212500002</v>
      </c>
      <c r="W20" s="105">
        <f ca="1">NOW()</f>
        <v>44191.674212500002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174" t="str">
        <f>VLOOKUP(B20,EAS!A2:B1439,2,0)</f>
        <v>CORPORACION EDUCATIVA LOS ANGELES</v>
      </c>
      <c r="C38" s="174"/>
      <c r="D38" s="174"/>
      <c r="E38" s="174"/>
      <c r="F38" s="174"/>
      <c r="G38" s="5"/>
      <c r="H38" s="126"/>
      <c r="I38" s="186" t="s">
        <v>7</v>
      </c>
      <c r="J38" s="186"/>
      <c r="K38" s="186"/>
      <c r="L38" s="186"/>
      <c r="M38" s="186"/>
      <c r="N38" s="186"/>
      <c r="O38" s="127"/>
    </row>
    <row r="39" spans="1:16" ht="42.95" customHeight="1" thickBot="1" x14ac:dyDescent="0.3">
      <c r="A39" s="10"/>
      <c r="B39" s="11"/>
      <c r="C39" s="11"/>
      <c r="D39" s="11"/>
      <c r="E39" s="11"/>
      <c r="F39" s="11"/>
      <c r="G39" s="11"/>
      <c r="H39" s="10"/>
      <c r="I39" s="218" t="s">
        <v>2731</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0" t="s">
        <v>2677</v>
      </c>
      <c r="E48" s="139" t="s">
        <v>2678</v>
      </c>
      <c r="F48" s="139" t="s">
        <v>2679</v>
      </c>
      <c r="G48" s="153">
        <f>IF(AND(E48&lt;&gt;"",F48&lt;&gt;""),((F48-E48)/30),"")</f>
        <v>14.7</v>
      </c>
      <c r="H48" s="116" t="s">
        <v>2717</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2676</v>
      </c>
      <c r="C49" s="118" t="s">
        <v>31</v>
      </c>
      <c r="D49" s="110" t="s">
        <v>2680</v>
      </c>
      <c r="E49" s="139">
        <v>41660</v>
      </c>
      <c r="F49" s="139">
        <v>42034</v>
      </c>
      <c r="G49" s="153">
        <f t="shared" ref="G49:G50" si="3">IF(AND(E49&lt;&gt;"",F49&lt;&gt;""),((F49-E49)/30),"")</f>
        <v>12.466666666666667</v>
      </c>
      <c r="H49" s="170" t="s">
        <v>2718</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2676</v>
      </c>
      <c r="C50" s="118" t="s">
        <v>31</v>
      </c>
      <c r="D50" s="110" t="s">
        <v>2681</v>
      </c>
      <c r="E50" s="139" t="s">
        <v>2682</v>
      </c>
      <c r="F50" s="139" t="s">
        <v>2679</v>
      </c>
      <c r="G50" s="153">
        <f t="shared" si="3"/>
        <v>1.9666666666666666</v>
      </c>
      <c r="H50" s="116" t="s">
        <v>2719</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2676</v>
      </c>
      <c r="C51" s="118" t="s">
        <v>31</v>
      </c>
      <c r="D51" s="110" t="s">
        <v>2683</v>
      </c>
      <c r="E51" s="139">
        <v>42037</v>
      </c>
      <c r="F51" s="139">
        <v>42369</v>
      </c>
      <c r="G51" s="153">
        <f t="shared" ref="G51:G107" si="4">IF(AND(E51&lt;&gt;"",F51&lt;&gt;""),((F51-E51)/30),"")</f>
        <v>11.066666666666666</v>
      </c>
      <c r="H51" s="116" t="s">
        <v>2718</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2676</v>
      </c>
      <c r="C52" s="118" t="s">
        <v>31</v>
      </c>
      <c r="D52" s="110" t="s">
        <v>2684</v>
      </c>
      <c r="E52" s="139" t="s">
        <v>2685</v>
      </c>
      <c r="F52" s="139" t="s">
        <v>2686</v>
      </c>
      <c r="G52" s="153">
        <f t="shared" si="4"/>
        <v>9.1999999999999993</v>
      </c>
      <c r="H52" s="116" t="s">
        <v>2720</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2676</v>
      </c>
      <c r="C53" s="118" t="s">
        <v>31</v>
      </c>
      <c r="D53" s="110" t="s">
        <v>2687</v>
      </c>
      <c r="E53" s="139" t="s">
        <v>2688</v>
      </c>
      <c r="F53" s="139" t="s">
        <v>2686</v>
      </c>
      <c r="G53" s="153">
        <f t="shared" si="4"/>
        <v>9.1</v>
      </c>
      <c r="H53" s="116" t="s">
        <v>2721</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2676</v>
      </c>
      <c r="C54" s="118" t="s">
        <v>31</v>
      </c>
      <c r="D54" s="110" t="s">
        <v>2689</v>
      </c>
      <c r="E54" s="139" t="s">
        <v>2690</v>
      </c>
      <c r="F54" s="139" t="s">
        <v>2691</v>
      </c>
      <c r="G54" s="153">
        <f t="shared" si="4"/>
        <v>12.133333333333333</v>
      </c>
      <c r="H54" s="116" t="s">
        <v>2722</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2676</v>
      </c>
      <c r="C55" s="118" t="s">
        <v>31</v>
      </c>
      <c r="D55" s="110" t="s">
        <v>2692</v>
      </c>
      <c r="E55" s="139" t="s">
        <v>2693</v>
      </c>
      <c r="F55" s="139" t="s">
        <v>2694</v>
      </c>
      <c r="G55" s="153">
        <f t="shared" si="4"/>
        <v>10.566666666666666</v>
      </c>
      <c r="H55" s="116" t="s">
        <v>2723</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2676</v>
      </c>
      <c r="C56" s="118" t="s">
        <v>31</v>
      </c>
      <c r="D56" s="110" t="s">
        <v>2695</v>
      </c>
      <c r="E56" s="139" t="s">
        <v>2696</v>
      </c>
      <c r="F56" s="139" t="s">
        <v>2697</v>
      </c>
      <c r="G56" s="153">
        <f t="shared" si="4"/>
        <v>6.2333333333333334</v>
      </c>
      <c r="H56" s="116" t="s">
        <v>2721</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2676</v>
      </c>
      <c r="C57" s="118" t="s">
        <v>31</v>
      </c>
      <c r="D57" s="63" t="s">
        <v>2698</v>
      </c>
      <c r="E57" s="139" t="s">
        <v>2699</v>
      </c>
      <c r="F57" s="139" t="s">
        <v>2694</v>
      </c>
      <c r="G57" s="153">
        <f t="shared" si="4"/>
        <v>3.0333333333333332</v>
      </c>
      <c r="H57" s="116" t="s">
        <v>2724</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2676</v>
      </c>
      <c r="C58" s="118" t="s">
        <v>31</v>
      </c>
      <c r="D58" s="63" t="s">
        <v>2700</v>
      </c>
      <c r="E58" s="139" t="s">
        <v>2699</v>
      </c>
      <c r="F58" s="139" t="s">
        <v>2701</v>
      </c>
      <c r="G58" s="153">
        <f t="shared" si="4"/>
        <v>4.5333333333333332</v>
      </c>
      <c r="H58" s="116" t="s">
        <v>2725</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2676</v>
      </c>
      <c r="C59" s="118" t="s">
        <v>31</v>
      </c>
      <c r="D59" s="63" t="s">
        <v>2702</v>
      </c>
      <c r="E59" s="139" t="s">
        <v>2703</v>
      </c>
      <c r="F59" s="139" t="s">
        <v>2704</v>
      </c>
      <c r="G59" s="153">
        <f t="shared" si="4"/>
        <v>15.666666666666666</v>
      </c>
      <c r="H59" s="116" t="s">
        <v>2726</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2676</v>
      </c>
      <c r="C60" s="118" t="s">
        <v>31</v>
      </c>
      <c r="D60" s="63" t="s">
        <v>2705</v>
      </c>
      <c r="E60" s="139" t="s">
        <v>2706</v>
      </c>
      <c r="F60" s="139" t="s">
        <v>2707</v>
      </c>
      <c r="G60" s="153">
        <f t="shared" si="4"/>
        <v>0.96666666666666667</v>
      </c>
      <c r="H60" s="116" t="s">
        <v>2727</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2676</v>
      </c>
      <c r="C61" s="118" t="s">
        <v>31</v>
      </c>
      <c r="D61" s="63" t="s">
        <v>2708</v>
      </c>
      <c r="E61" s="139" t="s">
        <v>2706</v>
      </c>
      <c r="F61" s="139" t="s">
        <v>2707</v>
      </c>
      <c r="G61" s="153">
        <f t="shared" si="4"/>
        <v>0.96666666666666667</v>
      </c>
      <c r="H61" s="116" t="s">
        <v>2728</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2676</v>
      </c>
      <c r="C62" s="118" t="s">
        <v>31</v>
      </c>
      <c r="D62" s="63" t="s">
        <v>2709</v>
      </c>
      <c r="E62" s="139" t="s">
        <v>2710</v>
      </c>
      <c r="F62" s="139" t="s">
        <v>2711</v>
      </c>
      <c r="G62" s="153">
        <f t="shared" si="4"/>
        <v>10.566666666666666</v>
      </c>
      <c r="H62" s="116" t="s">
        <v>2729</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2676</v>
      </c>
      <c r="C63" s="118" t="s">
        <v>31</v>
      </c>
      <c r="D63" s="63" t="s">
        <v>2712</v>
      </c>
      <c r="E63" s="139" t="s">
        <v>2710</v>
      </c>
      <c r="F63" s="139" t="s">
        <v>2711</v>
      </c>
      <c r="G63" s="153">
        <f t="shared" si="4"/>
        <v>10.566666666666666</v>
      </c>
      <c r="H63" s="116" t="s">
        <v>2730</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2676</v>
      </c>
      <c r="C64" s="118" t="s">
        <v>31</v>
      </c>
      <c r="D64" s="63" t="s">
        <v>2713</v>
      </c>
      <c r="E64" s="139" t="s">
        <v>2714</v>
      </c>
      <c r="F64" s="139" t="s">
        <v>2715</v>
      </c>
      <c r="G64" s="153">
        <f t="shared" si="4"/>
        <v>8.1</v>
      </c>
      <c r="H64" s="116" t="s">
        <v>2730</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2676</v>
      </c>
      <c r="C65" s="118" t="s">
        <v>31</v>
      </c>
      <c r="D65" s="63" t="s">
        <v>2716</v>
      </c>
      <c r="E65" s="139" t="s">
        <v>2714</v>
      </c>
      <c r="F65" s="139" t="s">
        <v>2715</v>
      </c>
      <c r="G65" s="153">
        <f t="shared" si="4"/>
        <v>8.1</v>
      </c>
      <c r="H65" s="116" t="s">
        <v>2730</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217" t="s">
        <v>2669</v>
      </c>
      <c r="C179" s="217"/>
      <c r="D179" s="217"/>
      <c r="E179" s="164">
        <v>0.02</v>
      </c>
      <c r="F179" s="163">
        <v>0.01</v>
      </c>
      <c r="G179" s="158">
        <f>IF(F179&gt;0,SUM(E179+F179),"")</f>
        <v>0.03</v>
      </c>
      <c r="H179" s="5"/>
      <c r="I179" s="217" t="s">
        <v>2671</v>
      </c>
      <c r="J179" s="217"/>
      <c r="K179" s="217"/>
      <c r="L179" s="217"/>
      <c r="M179" s="165"/>
      <c r="O179" s="8"/>
      <c r="Q179" s="19"/>
      <c r="R179" s="152" t="str">
        <f>IF(M179&gt;0,SUM(L179+M179),"")</f>
        <v/>
      </c>
      <c r="T179" s="19"/>
      <c r="U179" s="173" t="s">
        <v>1166</v>
      </c>
      <c r="V179" s="173"/>
      <c r="W179" s="173"/>
      <c r="X179" s="24">
        <v>0.02</v>
      </c>
      <c r="Y179" s="157"/>
      <c r="Z179" s="158" t="str">
        <f>IF(Y179&gt;0,SUM(E181+Y179),"")</f>
        <v/>
      </c>
      <c r="AA179" s="19"/>
      <c r="AB179" s="19"/>
    </row>
    <row r="180" spans="1:28" ht="23.25" hidden="1" x14ac:dyDescent="0.25">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32074585.140000001</v>
      </c>
      <c r="F185" s="92"/>
      <c r="G185" s="93"/>
      <c r="H185" s="88"/>
      <c r="I185" s="90" t="s">
        <v>2627</v>
      </c>
      <c r="J185" s="159">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2" t="s">
        <v>2636</v>
      </c>
      <c r="C192" s="232"/>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2732</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2733</v>
      </c>
      <c r="J211" s="27" t="s">
        <v>2622</v>
      </c>
      <c r="K211" s="172" t="s">
        <v>2735</v>
      </c>
      <c r="L211" s="21"/>
      <c r="M211" s="21"/>
      <c r="N211" s="21"/>
      <c r="O211" s="8"/>
    </row>
    <row r="212" spans="1:15" x14ac:dyDescent="0.25">
      <c r="A212" s="9"/>
      <c r="B212" s="27" t="s">
        <v>2619</v>
      </c>
      <c r="C212" s="141" t="s">
        <v>2732</v>
      </c>
      <c r="D212" s="21"/>
      <c r="G212" s="27" t="s">
        <v>2621</v>
      </c>
      <c r="H212" s="171" t="s">
        <v>2734</v>
      </c>
      <c r="J212" s="27" t="s">
        <v>2623</v>
      </c>
      <c r="K212" s="172"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