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<sst xmlns="http://schemas.openxmlformats.org/spreadsheetml/2006/main" count="3519" uniqueCount="2741">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</sst>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Normal="100" zoomScaleSheetLayoutView="40" zoomScalePageLayoutView="40" workbookViewId="0">
      <selection activeCell="J104" sqref="J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716</v>
      </c>
      <c r="K20" s="151">
        <v>2896103680</v>
      </c>
      <c r="L20" s="152">
        <v>44246</v>
      </c>
      <c r="M20" s="152">
        <v>44561</v>
      </c>
      <c r="N20" s="135">
        <f>+(M20-L20)/30</f>
        <v>10.5</v>
      </c>
      <c r="O20" s="138"/>
      <c r="U20" s="134"/>
      <c r="V20" s="105">
        <f ca="1">NOW()</f>
        <v>44193.977142013886</v>
      </c>
      <c r="W20" s="105">
        <f ca="1">NOW()</f>
        <v>44193.977142013886</v>
      </c>
    </row>
    <row r="21" spans="1:23" ht="30" customHeight="1" outlineLevel="1" x14ac:dyDescent="0.25">
      <c r="A21" s="9"/>
      <c r="B21" s="71"/>
      <c r="C21" s="5"/>
      <c r="D21" s="5"/>
      <c r="E21" s="5"/>
      <c r="F21" s="5"/>
      <c r="G21" s="5"/>
      <c r="H21" s="70"/>
      <c r="I21" s="149" t="s">
        <v>711</v>
      </c>
      <c r="J21" s="150" t="s">
        <v>718</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t="s">
        <v>711</v>
      </c>
      <c r="J22" s="150" t="s">
        <v>725</v>
      </c>
      <c r="K22" s="151"/>
      <c r="L22" s="152">
        <v>44246</v>
      </c>
      <c r="M22" s="152">
        <v>44561</v>
      </c>
      <c r="N22" s="136">
        <f t="shared" ref="N22:N33" si="1">+(M22-L22)/30</f>
        <v>10.5</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734</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2698</v>
      </c>
      <c r="E49" s="145">
        <v>37712</v>
      </c>
      <c r="F49" s="145">
        <v>38077</v>
      </c>
      <c r="G49" s="160">
        <f t="shared" ref="G49:G50" si="2">IF(AND(E49&lt;&gt;"",F49&lt;&gt;""),((F49-E49)/30),"")</f>
        <v>12.166666666666666</v>
      </c>
      <c r="H49" s="114" t="s">
        <v>2740</v>
      </c>
      <c r="I49" s="113" t="s">
        <v>711</v>
      </c>
      <c r="J49" s="113" t="s">
        <v>720</v>
      </c>
      <c r="K49" s="116">
        <v>27990720</v>
      </c>
      <c r="L49" s="115" t="s">
        <v>1148</v>
      </c>
      <c r="M49" s="117">
        <v>1</v>
      </c>
      <c r="N49" s="115" t="s">
        <v>27</v>
      </c>
      <c r="O49" s="115"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733</v>
      </c>
      <c r="K50" s="116">
        <v>27990720</v>
      </c>
      <c r="L50" s="115" t="s">
        <v>1148</v>
      </c>
      <c r="M50" s="117">
        <v>1</v>
      </c>
      <c r="N50" s="115" t="s">
        <v>27</v>
      </c>
      <c r="O50" s="115"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65"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t="s">
        <v>2676</v>
      </c>
      <c r="C84" s="65" t="s">
        <v>31</v>
      </c>
      <c r="D84" s="63" t="s">
        <v>2686</v>
      </c>
      <c r="E84" s="145">
        <v>43405</v>
      </c>
      <c r="F84" s="145">
        <v>43448</v>
      </c>
      <c r="G84" s="160">
        <f t="shared" si="3"/>
        <v>1.4333333333333333</v>
      </c>
      <c r="H84" s="64" t="s">
        <v>2707</v>
      </c>
      <c r="I84" s="63" t="s">
        <v>711</v>
      </c>
      <c r="J84" s="63" t="s">
        <v>729</v>
      </c>
      <c r="K84" s="66">
        <v>540287874</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716</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732</v>
      </c>
      <c r="K86" s="66">
        <v>540287874</v>
      </c>
      <c r="L86" s="65" t="s">
        <v>1148</v>
      </c>
      <c r="M86" s="67">
        <v>1</v>
      </c>
      <c r="N86" s="65" t="s">
        <v>27</v>
      </c>
      <c r="O86" s="65" t="s">
        <v>1148</v>
      </c>
      <c r="P86" s="79"/>
    </row>
    <row r="87" spans="1:16" s="7" customFormat="1" ht="24.75" customHeight="1" outlineLevel="1" x14ac:dyDescent="0.25">
      <c r="A87" s="144">
        <v>40</v>
      </c>
      <c r="B87" s="64" t="s">
        <v>2676</v>
      </c>
      <c r="C87" s="65" t="s">
        <v>31</v>
      </c>
      <c r="D87" s="63" t="s">
        <v>2682</v>
      </c>
      <c r="E87" s="145">
        <v>43484</v>
      </c>
      <c r="F87" s="145">
        <v>43822</v>
      </c>
      <c r="G87" s="160">
        <f t="shared" si="3"/>
        <v>11.266666666666667</v>
      </c>
      <c r="H87" s="64" t="s">
        <v>2706</v>
      </c>
      <c r="I87" s="63" t="s">
        <v>711</v>
      </c>
      <c r="J87" s="63" t="s">
        <v>714</v>
      </c>
      <c r="K87" s="66">
        <v>1404820410</v>
      </c>
      <c r="L87" s="65" t="s">
        <v>1148</v>
      </c>
      <c r="M87" s="67">
        <v>1</v>
      </c>
      <c r="N87" s="65" t="s">
        <v>27</v>
      </c>
      <c r="O87" s="65" t="s">
        <v>1148</v>
      </c>
      <c r="P87" s="79"/>
    </row>
    <row r="88" spans="1:16" s="7" customFormat="1" ht="24.75" customHeight="1" outlineLevel="1" x14ac:dyDescent="0.25">
      <c r="A88" s="144">
        <v>41</v>
      </c>
      <c r="B88" s="64" t="s">
        <v>2676</v>
      </c>
      <c r="C88" s="65" t="s">
        <v>31</v>
      </c>
      <c r="D88" s="63" t="s">
        <v>2683</v>
      </c>
      <c r="E88" s="145">
        <v>43486</v>
      </c>
      <c r="F88" s="145">
        <v>43822</v>
      </c>
      <c r="G88" s="160">
        <f t="shared" si="3"/>
        <v>11.2</v>
      </c>
      <c r="H88" s="64" t="s">
        <v>2704</v>
      </c>
      <c r="I88" s="63" t="s">
        <v>711</v>
      </c>
      <c r="J88" s="63" t="s">
        <v>729</v>
      </c>
      <c r="K88" s="66">
        <v>5122046163</v>
      </c>
      <c r="L88" s="65" t="s">
        <v>1148</v>
      </c>
      <c r="M88" s="67">
        <v>1</v>
      </c>
      <c r="N88" s="65" t="s">
        <v>27</v>
      </c>
      <c r="O88" s="65" t="s">
        <v>1148</v>
      </c>
      <c r="P88" s="79"/>
    </row>
    <row r="89" spans="1:16" s="7" customFormat="1" ht="24.75" customHeight="1" outlineLevel="1" x14ac:dyDescent="0.25">
      <c r="A89" s="144">
        <v>42</v>
      </c>
      <c r="B89" s="64" t="s">
        <v>2676</v>
      </c>
      <c r="C89" s="65" t="s">
        <v>31</v>
      </c>
      <c r="D89" s="63" t="s">
        <v>2683</v>
      </c>
      <c r="E89" s="145">
        <v>43486</v>
      </c>
      <c r="F89" s="145">
        <v>43822</v>
      </c>
      <c r="G89" s="160">
        <f t="shared" si="3"/>
        <v>11.2</v>
      </c>
      <c r="H89" s="64" t="s">
        <v>2704</v>
      </c>
      <c r="I89" s="63" t="s">
        <v>711</v>
      </c>
      <c r="J89" s="63" t="s">
        <v>716</v>
      </c>
      <c r="K89" s="66">
        <v>5122046163</v>
      </c>
      <c r="L89" s="65" t="s">
        <v>1148</v>
      </c>
      <c r="M89" s="67">
        <v>1</v>
      </c>
      <c r="N89" s="65" t="s">
        <v>27</v>
      </c>
      <c r="O89" s="65"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732</v>
      </c>
      <c r="K90" s="66">
        <v>5122046163</v>
      </c>
      <c r="L90" s="65" t="s">
        <v>1148</v>
      </c>
      <c r="M90" s="67">
        <v>1</v>
      </c>
      <c r="N90" s="124" t="s">
        <v>27</v>
      </c>
      <c r="O90" s="65" t="s">
        <v>1148</v>
      </c>
      <c r="P90" s="79"/>
    </row>
    <row r="91" spans="1:16" s="7" customFormat="1" ht="24.75" customHeight="1" outlineLevel="1" x14ac:dyDescent="0.25">
      <c r="A91" s="143">
        <v>44</v>
      </c>
      <c r="B91" s="122" t="s">
        <v>2676</v>
      </c>
      <c r="C91" s="124" t="s">
        <v>31</v>
      </c>
      <c r="D91" s="121" t="s">
        <v>2684</v>
      </c>
      <c r="E91" s="145">
        <v>43564</v>
      </c>
      <c r="F91" s="145">
        <v>43814</v>
      </c>
      <c r="G91" s="160">
        <f t="shared" si="3"/>
        <v>8.3333333333333339</v>
      </c>
      <c r="H91" s="122" t="s">
        <v>2705</v>
      </c>
      <c r="I91" s="121" t="s">
        <v>711</v>
      </c>
      <c r="J91" s="121" t="s">
        <v>732</v>
      </c>
      <c r="K91" s="123">
        <v>75351200</v>
      </c>
      <c r="L91" s="124" t="s">
        <v>1148</v>
      </c>
      <c r="M91" s="117">
        <v>1</v>
      </c>
      <c r="N91" s="124" t="s">
        <v>27</v>
      </c>
      <c r="O91" s="124" t="s">
        <v>1148</v>
      </c>
      <c r="P91" s="79"/>
    </row>
    <row r="92" spans="1:16" s="7" customFormat="1" ht="24.75" customHeight="1" outlineLevel="1" x14ac:dyDescent="0.25">
      <c r="A92" s="143">
        <v>45</v>
      </c>
      <c r="B92" s="122" t="s">
        <v>2676</v>
      </c>
      <c r="C92" s="124" t="s">
        <v>31</v>
      </c>
      <c r="D92" s="121" t="s">
        <v>2715</v>
      </c>
      <c r="E92" s="145">
        <v>43922</v>
      </c>
      <c r="F92" s="145">
        <v>44165</v>
      </c>
      <c r="G92" s="160">
        <f t="shared" si="3"/>
        <v>8.1</v>
      </c>
      <c r="H92" s="122" t="s">
        <v>2717</v>
      </c>
      <c r="I92" s="121" t="s">
        <v>711</v>
      </c>
      <c r="J92" s="121" t="s">
        <v>719</v>
      </c>
      <c r="K92" s="123">
        <v>4046773395</v>
      </c>
      <c r="L92" s="124" t="s">
        <v>1148</v>
      </c>
      <c r="M92" s="117">
        <v>1</v>
      </c>
      <c r="N92" s="124" t="s">
        <v>2634</v>
      </c>
      <c r="O92" s="124" t="s">
        <v>1148</v>
      </c>
      <c r="P92" s="79"/>
    </row>
    <row r="93" spans="1:16" s="7" customFormat="1" ht="24.75" customHeight="1" outlineLevel="1" x14ac:dyDescent="0.25">
      <c r="A93" s="143">
        <v>46</v>
      </c>
      <c r="B93" s="122" t="s">
        <v>2676</v>
      </c>
      <c r="C93" s="124" t="s">
        <v>31</v>
      </c>
      <c r="D93" s="121" t="s">
        <v>2713</v>
      </c>
      <c r="E93" s="145">
        <v>43922</v>
      </c>
      <c r="F93" s="145">
        <v>44165</v>
      </c>
      <c r="G93" s="160">
        <f t="shared" si="3"/>
        <v>8.1</v>
      </c>
      <c r="H93" s="122" t="s">
        <v>2716</v>
      </c>
      <c r="I93" s="121" t="s">
        <v>711</v>
      </c>
      <c r="J93" s="121" t="s">
        <v>721</v>
      </c>
      <c r="K93" s="123">
        <v>1091612333</v>
      </c>
      <c r="L93" s="124" t="s">
        <v>1148</v>
      </c>
      <c r="M93" s="117">
        <v>1</v>
      </c>
      <c r="N93" s="124" t="s">
        <v>2634</v>
      </c>
      <c r="O93" s="124" t="s">
        <v>1148</v>
      </c>
      <c r="P93" s="79"/>
    </row>
    <row r="94" spans="1:16" s="7" customFormat="1" ht="24.75" customHeight="1" outlineLevel="1" x14ac:dyDescent="0.25">
      <c r="A94" s="143">
        <v>47</v>
      </c>
      <c r="B94" s="122" t="s">
        <v>2676</v>
      </c>
      <c r="C94" s="124" t="s">
        <v>31</v>
      </c>
      <c r="D94" s="121" t="s">
        <v>2714</v>
      </c>
      <c r="E94" s="145">
        <v>43922</v>
      </c>
      <c r="F94" s="145">
        <v>44165</v>
      </c>
      <c r="G94" s="160">
        <f t="shared" si="3"/>
        <v>8.1</v>
      </c>
      <c r="H94" s="122" t="s">
        <v>2718</v>
      </c>
      <c r="I94" s="121" t="s">
        <v>711</v>
      </c>
      <c r="J94" s="121" t="s">
        <v>739</v>
      </c>
      <c r="K94" s="123">
        <v>756097587</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2714</v>
      </c>
      <c r="E95" s="145">
        <v>43922</v>
      </c>
      <c r="F95" s="145">
        <v>44165</v>
      </c>
      <c r="G95" s="160">
        <f t="shared" si="3"/>
        <v>8.1</v>
      </c>
      <c r="H95" s="119" t="s">
        <v>2718</v>
      </c>
      <c r="I95" s="121" t="s">
        <v>711</v>
      </c>
      <c r="J95" s="121" t="s">
        <v>728</v>
      </c>
      <c r="K95" s="123">
        <v>756097587</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2719</v>
      </c>
      <c r="E96" s="145">
        <v>44110</v>
      </c>
      <c r="F96" s="145">
        <v>44185</v>
      </c>
      <c r="G96" s="160">
        <f t="shared" si="3"/>
        <v>2.5</v>
      </c>
      <c r="H96" s="119" t="s">
        <v>2734</v>
      </c>
      <c r="I96" s="121" t="s">
        <v>711</v>
      </c>
      <c r="J96" s="121" t="s">
        <v>732</v>
      </c>
      <c r="K96" s="123">
        <v>35368400</v>
      </c>
      <c r="L96" s="124" t="s">
        <v>1148</v>
      </c>
      <c r="M96" s="117">
        <v>1</v>
      </c>
      <c r="N96" s="124" t="s">
        <v>2634</v>
      </c>
      <c r="O96" s="124" t="s">
        <v>1148</v>
      </c>
      <c r="P96" s="79"/>
    </row>
    <row r="97" spans="1:16" s="7" customFormat="1" ht="24.75" customHeight="1" outlineLevel="1" x14ac:dyDescent="0.25">
      <c r="A97" s="144">
        <v>50</v>
      </c>
      <c r="B97" s="122" t="s">
        <v>2676</v>
      </c>
      <c r="C97" s="124" t="s">
        <v>31</v>
      </c>
      <c r="D97" s="121" t="s">
        <v>2721</v>
      </c>
      <c r="E97" s="145">
        <v>43885</v>
      </c>
      <c r="F97" s="145">
        <v>44196</v>
      </c>
      <c r="G97" s="160">
        <f t="shared" si="3"/>
        <v>10.366666666666667</v>
      </c>
      <c r="H97" s="119" t="s">
        <v>2724</v>
      </c>
      <c r="I97" s="121" t="s">
        <v>711</v>
      </c>
      <c r="J97" s="121" t="s">
        <v>740</v>
      </c>
      <c r="K97" s="123">
        <v>2115175829</v>
      </c>
      <c r="L97" s="124" t="s">
        <v>1148</v>
      </c>
      <c r="M97" s="117">
        <v>1</v>
      </c>
      <c r="N97" s="124" t="s">
        <v>2634</v>
      </c>
      <c r="O97" s="124" t="s">
        <v>1148</v>
      </c>
      <c r="P97" s="79"/>
    </row>
    <row r="98" spans="1:16" s="7" customFormat="1" ht="24.75" customHeight="1" outlineLevel="1" x14ac:dyDescent="0.25">
      <c r="A98" s="144">
        <v>51</v>
      </c>
      <c r="B98" s="122" t="s">
        <v>2676</v>
      </c>
      <c r="C98" s="124" t="s">
        <v>31</v>
      </c>
      <c r="D98" s="121" t="s">
        <v>2722</v>
      </c>
      <c r="E98" s="145">
        <v>43885</v>
      </c>
      <c r="F98" s="145">
        <v>44196</v>
      </c>
      <c r="G98" s="160">
        <f t="shared" si="3"/>
        <v>10.366666666666667</v>
      </c>
      <c r="H98" s="119" t="s">
        <v>2725</v>
      </c>
      <c r="I98" s="121" t="s">
        <v>711</v>
      </c>
      <c r="J98" s="121" t="s">
        <v>723</v>
      </c>
      <c r="K98" s="123">
        <v>2714012396</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2723</v>
      </c>
      <c r="E99" s="145">
        <v>43885</v>
      </c>
      <c r="F99" s="145">
        <v>44196</v>
      </c>
      <c r="G99" s="160">
        <f t="shared" si="3"/>
        <v>10.366666666666667</v>
      </c>
      <c r="H99" s="119" t="s">
        <v>2726</v>
      </c>
      <c r="I99" s="121" t="s">
        <v>711</v>
      </c>
      <c r="J99" s="121" t="s">
        <v>720</v>
      </c>
      <c r="K99" s="123">
        <v>1783534854</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2720</v>
      </c>
      <c r="E100" s="145">
        <v>43889</v>
      </c>
      <c r="F100" s="145">
        <v>44196</v>
      </c>
      <c r="G100" s="160">
        <f t="shared" si="3"/>
        <v>10.233333333333333</v>
      </c>
      <c r="H100" s="122" t="s">
        <v>2735</v>
      </c>
      <c r="I100" s="121" t="s">
        <v>711</v>
      </c>
      <c r="J100" s="121" t="s">
        <v>716</v>
      </c>
      <c r="K100" s="123">
        <v>6122422506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43889</v>
      </c>
      <c r="F101" s="145">
        <v>44196</v>
      </c>
      <c r="G101" s="160">
        <f t="shared" si="3"/>
        <v>10.233333333333333</v>
      </c>
      <c r="H101" s="122" t="s">
        <v>2735</v>
      </c>
      <c r="I101" s="121" t="s">
        <v>711</v>
      </c>
      <c r="J101" s="121" t="s">
        <v>725</v>
      </c>
      <c r="K101" s="123">
        <v>6122422506</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732</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122"/>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122"/>
      <c r="I116" s="121"/>
      <c r="J116" s="121"/>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122"/>
      <c r="I117" s="121"/>
      <c r="J117" s="121"/>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122"/>
      <c r="I118" s="121"/>
      <c r="J118" s="121"/>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22"/>
      <c r="I119" s="121"/>
      <c r="J119" s="121"/>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124"/>
      <c r="N120" s="173" t="str">
        <f>+IF(M120="No",1,IF(M120="Si","Ingrese %",""))</f>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144805184</v>
      </c>
      <c r="F185" s="92"/>
      <c r="G185" s="93"/>
      <c r="H185" s="88"/>
      <c r="I185" s="90" t="s">
        <v>2627</v>
      </c>
      <c r="J185" s="166">
        <f>+SUM(M179:M183)</f>
        <v>0.05</v>
      </c>
      <c r="K185" s="202" t="s">
        <v>2628</v>
      </c>
      <c r="L185" s="202"/>
      <c r="M185" s="94">
        <f>+J185*(SUM(K20:K35))</f>
        <v>144805184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2020-12-29T04:28:12Z</cp:lastPrinted>
  <dcterms:created xsi:type="dcterms:W3CDTF">2020-10-14T21:57:42Z</dcterms:created>
  <dcterms:modified xsi:type="dcterms:W3CDTF">2020-12-29T04:29:08Z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