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<sst xmlns="http://schemas.openxmlformats.org/spreadsheetml/2006/main" count="3203" uniqueCount="2722">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</sst>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3" t="s">
        <v>628</v>
      </c>
      <c r="I15" s="32" t="s">
        <v>2624</v>
      </c>
      <c r="J15" s="108" t="s">
        <v>2626</v>
      </c>
      <c r="L15" s="217" t="s">
        <v>8</v>
      </c>
      <c r="M15" s="217"/>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236"/>
      <c r="I20" s="140" t="s">
        <v>628</v>
      </c>
      <c r="J20" s="141" t="s">
        <v>650</v>
      </c>
      <c r="K20" s="142">
        <v>496414750</v>
      </c>
      <c r="L20" s="143"/>
      <c r="M20" s="143">
        <v>44561</v>
      </c>
      <c r="N20" s="126">
        <f>+(M20-L20)/30</f>
        <v>1485.3666666666666</v>
      </c>
      <c r="O20" s="129"/>
      <c r="U20" s="125"/>
      <c r="V20" s="105">
        <f ca="1">NOW()</f>
        <v>44194.76724976852</v>
      </c>
      <c r="W20" s="105">
        <f ca="1">NOW()</f>
        <v>44194.76724976852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ASOCIACIÓN INTERDISCIPLINARIA DE PROFESIONALES</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0.05</v>
      </c>
      <c r="G179" s="156">
        <f>IF(F179&gt;0,SUM(E179+F179),"")</f>
        <v>7.0000000000000007E-2</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34749032.5</v>
      </c>
      <c r="F185" s="92"/>
      <c r="G185" s="93"/>
      <c r="H185" s="88"/>
      <c r="I185" s="90" t="s">
        <v>2627</v>
      </c>
      <c r="J185" s="157">
        <f>+SUM(M179:M183)</f>
        <v>0.02</v>
      </c>
      <c r="K185" s="229" t="s">
        <v>2628</v>
      </c>
      <c r="L185" s="229"/>
      <c r="M185" s="94">
        <f>+J185*(SUM(K20:K35))</f>
        <v>9928295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infopath/2007/PartnerControls"/>
    <ds:schemaRef ds:uri="a65d333d-5b59-4810-bc94-b80d9325abbc"/>
    <ds:schemaRef ds:uri="http://www.w3.org/XML/1998/namespac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