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rpasofa03\Desktop\s.DIANA\Contrato\CORPASOFA IP003 - 2021\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<sst xmlns="http://schemas.openxmlformats.org/spreadsheetml/2006/main" count="3203" uniqueCount="2702">
  <si>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</si>
  <si>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</si>
  <si>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</si>
  <si>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</si>
  <si>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</si>
  <si>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</si>
  <si>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</si>
  <si>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</si>
  <si>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</si>
  <si>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</si>
  <si>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</si>
  <si>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</si>
  <si>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</si>
  <si>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</si>
  <si>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</si>
  <si>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</si>
  <si>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</si>
  <si>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</si>
  <si>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</si>
  <si>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</si>
  <si>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</si>
  <si>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</si>
  <si>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</si>
  <si>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</si>
  <si>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</si>
  <si>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</si>
  <si>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</si>
  <si>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</si>
  <si>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</si>
  <si>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</si>
  <si>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</si>
  <si>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</si>
  <si>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</si>
  <si>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</si>
  <si>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</si>
  <si>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</si>
  <si>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</si>
  <si>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</si>
  <si>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</si>
  <si>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</si>
  <si>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</si>
  <si>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</si>
  <si>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</si>
  <si>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</si>
  <si>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</si>
  <si>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</si>
  <si>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</si>
  <si>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</si>
  <si>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</si>
  <si>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</si>
  <si>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</si>
  <si>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</si>
  <si>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</si>
  <si>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</si>
  <si>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</si>
  <si>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</si>
  <si>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</si>
  <si>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</si>
  <si>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</si>
  <si>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</si>
  <si>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</si>
  <si>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</si>
  <si>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</si>
  <si>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</si>
  <si>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</si>
  <si>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</si>
  <si>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</si>
  <si>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</si>
  <si>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</si>
  <si>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</si>
  <si>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</si>
  <si>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</si>
  <si>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</si>
  <si>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</si>
  <si>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</si>
  <si>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</si>
  <si>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</si>
  <si>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</si>
  <si>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</si>
  <si>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</si>
  <si>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</si>
  <si>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</si>
  <si>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</si>
  <si>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</si>
  <si>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</si>
  <si>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</si>
  <si>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</si>
  <si>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</si>
  <si>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</si>
  <si>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</si>
  <si>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</si>
  <si>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</si>
  <si>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</si>
  <si>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</si>
  <si>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</si>
  <si>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</si>
  <si>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</si>
  <si>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</si>
  <si>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</si>
  <si>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</si>
  <si>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</si>
  <si>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</si>
  <si>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</si>
  <si>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</si>
  <si>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</si>
  <si>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</si>
  <si>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</si>
  <si>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</si>
  <si>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</si>
  <si>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</si>
  <si>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</si>
  <si>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</si>
  <si>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</si>
  <si>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</si>
  <si>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</si>
  <si>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</si>
  <si>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</si>
  <si>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</si>
  <si>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</si>
  <si>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</si>
  <si>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</si>
  <si>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</si>
  <si>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</si>
  <si>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</si>
  <si>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</si>
  <si>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</si>
  <si>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</si>
  <si>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</si>
  <si>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</si>
  <si>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</si>
  <si>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</si>
  <si>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</si>
  <si>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</si>
  <si>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</si>
  <si>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</si>
  <si>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</si>
  <si>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</si>
  <si>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</si>
  <si>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</si>
  <si>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</si>
  <si>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</si>
  <si>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</si>
  <si>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</si>
  <si>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</si>
  <si>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</si>
  <si>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</si>
  <si>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</si>
  <si>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</si>
  <si>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</si>
  <si>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</si>
  <si>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</si>
  <si>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</si>
  <si>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</si>
  <si>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</si>
  <si>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</si>
  <si>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</si>
  <si>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</si>
  <si>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</si>
  <si>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</si>
  <si>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</si>
  <si>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</si>
  <si>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</si>
  <si>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</si>
  <si>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</si>
  <si>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</si>
  <si>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</si>
  <si>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</si>
  <si>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</si>
  <si>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</si>
  <si>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</si>
  <si>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</si>
  <si>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</si>
  <si>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</si>
  <si>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</si>
  <si>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</si>
  <si>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</si>
  <si>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</si>
  <si>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</si>
  <si>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</si>
  <si>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</si>
  <si>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</si>
  <si>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</si>
  <si>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</si>
  <si>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</si>
  <si>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</si>
  <si>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</si>
  <si>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</si>
  <si>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</si>
  <si>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</si>
  <si>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</si>
  <si>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</si>
  <si>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</si>
  <si>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</si>
  <si>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</si>
  <si>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</si>
  <si>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</si>
  <si>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</si>
  <si>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</si>
  <si>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</si>
  <si>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</si>
  <si>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</si>
  <si>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</si>
  <si>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</si>
  <si>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</si>
  <si>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</si>
  <si>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</si>
  <si>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</si>
  <si>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</si>
  <si>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</si>
  <si>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</si>
  <si>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</si>
  <si>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</si>
  <si>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</si>
  <si>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</si>
  <si>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</si>
  <si>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</si>
  <si>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</si>
  <si>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</si>
  <si>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</si>
  <si>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</si>
  <si>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</si>
  <si>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</si>
  <si>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</si>
  <si>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</si>
  <si>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</si>
  <si>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</si>
  <si>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</si>
  <si>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</si>
  <si>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</si>
  <si>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</si>
  <si>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</si>
  <si>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</si>
  <si>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</si>
  <si>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</si>
  <si>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</si>
  <si>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</si>
  <si>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</si>
  <si>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</si>
  <si>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</si>
  <si>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</si>
  <si>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</si>
  <si>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</si>
  <si>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</si>
  <si>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</si>
  <si>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</si>
  <si>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</si>
  <si>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</si>
  <si>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</si>
  <si>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</si>
  <si>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</si>
  <si>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</si>
  <si>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</si>
  <si>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</si>
  <si>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</si>
  <si>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</si>
  <si>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</si>
  <si>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</si>
  <si>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</si>
  <si>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</si>
  <si>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</si>
  <si>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</si>
  <si>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</si>
  <si>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</si>
  <si>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</si>
  <si>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</si>
  <si>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</si>
  <si>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</si>
  <si>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</si>
  <si>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</si>
  <si>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</si>
  <si>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</si>
  <si>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</si>
  <si>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</si>
  <si>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</si>
  <si>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</si>
  <si>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</si>
  <si>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</si>
  <si>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</si>
  <si>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</si>
  <si>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</si>
  <si>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</si>
  <si>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</si>
  <si>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</si>
  <si>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</si>
  <si>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</si>
  <si>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</si>
  <si>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</si>
  <si>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</si>
  <si>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</si>
  <si>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</si>
  <si>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</si>
  <si>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</si>
  <si>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</si>
  <si>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</si>
  <si>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</si>
  <si>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</si>
  <si>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</si>
  <si>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</si>
  <si>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</si>
  <si>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</si>
  <si>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</si>
  <si>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</si>
  <si>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</si>
  <si>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</si>
  <si>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</si>
  <si>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</si>
  <si>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</si>
  <si>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</si>
  <si>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</si>
  <si>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</si>
  <si>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</si>
  <si>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</si>
  <si>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</si>
  <si>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</si>
  <si>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</si>
  <si>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</si>
  <si>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</si>
  <si>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</si>
  <si>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</si>
  <si>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</si>
  <si>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</si>
  <si>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</si>
  <si>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</si>
  <si>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</si>
  <si>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</si>
  <si>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</si>
  <si>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</si>
  <si>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</si>
  <si>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</si>
  <si>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</si>
  <si>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</si>
  <si>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</si>
  <si>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</si>
  <si>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</si>
  <si>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</si>
  <si>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</si>
  <si>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</si>
  <si>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</si>
  <si>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</si>
  <si>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</si>
  <si>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</si>
  <si>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</si>
  <si>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</si>
  <si>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</si>
  <si>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</si>
  <si>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</si>
  <si>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</si>
  <si>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</si>
  <si>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</si>
  <si>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</si>
  <si>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</si>
  <si>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</si>
  <si>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</si>
  <si>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</si>
  <si>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</si>
  <si>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</si>
  <si>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</si>
  <si>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</si>
  <si>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</si>
  <si>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</si>
  <si>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</si>
  <si>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</si>
  <si>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</si>
  <si>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</si>
  <si>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</si>
  <si>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</si>
  <si>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</si>
  <si>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</si>
  <si>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</si>
  <si>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</si>
  <si>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</si>
  <si>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</si>
  <si>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</si>
  <si>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</si>
  <si>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</si>
  <si>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</si>
  <si>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</si>
  <si>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</si>
  <si>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</si>
  <si>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</si>
  <si>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</si>
  <si>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</si>
  <si>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</si>
  <si>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</si>
  <si>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</si>
  <si>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</si>
  <si>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</si>
  <si>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</si>
  <si>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</si>
  <si>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</si>
  <si>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</si>
  <si>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</si>
  <si>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</si>
  <si>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</si>
  <si>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</si>
  <si>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</si>
  <si>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</si>
  <si>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</si>
  <si>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</si>
  <si>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</si>
  <si>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</si>
  <si>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</si>
  <si>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</si>
  <si>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</si>
  <si>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</si>
  <si>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</si>
  <si>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</si>
  <si>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</si>
  <si>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</si>
  <si>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</si>
  <si>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</si>
  <si>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</si>
  <si>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</si>
  <si>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</si>
  <si>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</si>
  <si>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</si>
  <si>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</si>
  <si>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</si>
  <si>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</si>
  <si>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</si>
  <si>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</si>
  <si>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</si>
  <si>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</si>
  <si>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</si>
  <si>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</si>
  <si>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</si>
  <si>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</si>
  <si>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</si>
  <si>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</si>
  <si>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</si>
  <si>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</si>
  <si>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</si>
  <si>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</si>
  <si>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</si>
  <si>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</si>
  <si>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</si>
  <si>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</si>
  <si>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</si>
  <si>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</si>
  <si>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</si>
  <si>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</si>
  <si>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</si>
  <si>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</si>
  <si>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</si>
  <si>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</si>
  <si>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</si>
  <si>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</si>
  <si>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</si>
  <si>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</si>
  <si>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</si>
  <si>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</si>
  <si>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</si>
  <si>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</si>
  <si>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</si>
  <si>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</si>
  <si>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</si>
  <si>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</si>
  <si>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</si>
  <si>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</si>
  <si>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</si>
  <si>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</si>
  <si>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</si>
  <si>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</si>
  <si>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</si>
  <si>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</si>
  <si>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</si>
  <si>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</si>
  <si>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</si>
  <si>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</si>
  <si>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</si>
  <si>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</si>
  <si>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</si>
  <si>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</si>
  <si>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</si>
  <si>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</si>
  <si>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</si>
  <si>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</si>
  <si>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</si>
  <si>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</si>
  <si>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</si>
  <si>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</si>
  <si>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</si>
  <si>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</si>
  <si>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</si>
  <si>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</si>
  <si>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</si>
  <si>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</si>
  <si>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</si>
  <si>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</si>
  <si>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</si>
  <si>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</si>
  <si>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</si>
  <si>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</si>
  <si>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</si>
  <si>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</si>
  <si>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</si>
  <si>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</si>
  <si>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</si>
  <si>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</si>
  <si>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</si>
  <si>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</si>
  <si>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</si>
  <si>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</si>
  <si>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</si>
  <si>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</si>
  <si>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</si>
  <si>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</si>
  <si>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</si>
  <si>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</si>
  <si>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</si>
  <si>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</si>
  <si>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</si>
  <si>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</si>
  <si>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</si>
  <si>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</si>
  <si>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</si>
  <si>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</si>
  <si>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</si>
  <si>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</si>
  <si>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</si>
  <si>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</si>
  <si>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</si>
  <si>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</si>
  <si>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</si>
  <si>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</si>
  <si>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</si>
  <si>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</si>
  <si>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</si>
  <si>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</si>
  <si>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</si>
  <si>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</si>
  <si>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</si>
  <si>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</si>
  <si>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</si>
  <si>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</si>
  <si>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</si>
  <si>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</si>
  <si>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</si>
  <si>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</si>
  <si>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</si>
  <si>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</si>
  <si>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</si>
  <si>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</si>
  <si>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</si>
  <si>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</si>
  <si>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</si>
  <si>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</si>
  <si>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</si>
  <si>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</si>
  <si>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</si>
  <si>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</si>
  <si>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</si>
  <si>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</si>
  <si>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</si>
  <si>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</si>
  <si>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</si>
  <si>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</si>
  <si>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</si>
  <si>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</si>
  <si>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</si>
  <si>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</si>
  <si>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</si>
  <si>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</si>
  <si>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</si>
  <si>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</si>
  <si>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</si>
  <si>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</si>
  <si>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</si>
  <si>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</si>
  <si>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</si>
  <si>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</si>
  <si>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</si>
  <si>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</si>
  <si>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</si>
  <si>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</si>
  <si>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</si>
  <si>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</si>
  <si>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</si>
  <si>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</si>
  <si>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</si>
  <si>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</si>
  <si>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</si>
  <si>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</si>
  <si>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</si>
  <si>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</si>
  <si>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</si>
  <si>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</si>
  <si>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</si>
  <si>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</si>
  <si>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</si>
  <si>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</si>
  <si>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</si>
  <si>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</si>
  <si>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</si>
  <si>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</si>
  <si>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</si>
  <si>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</si>
  <si>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</si>
  <si>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</si>
  <si>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</si>
  <si>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</si>
  <si>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</si>
  <si>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</si>
  <si>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</si>
  <si>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</si>
  <si>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</si>
  <si>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</si>
  <si>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</si>
  <si>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</si>
  <si>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</si>
  <si>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</si>
  <si>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</si>
  <si>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</si>
  <si>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</si>
  <si>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</si>
  <si>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</si>
  <si>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</si>
  <si>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</si>
  <si>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</si>
  <si>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</si>
  <si>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</si>
  <si>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</si>
  <si>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</si>
  <si>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</si>
  <si>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</si>
  <si>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</si>
  <si>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</si>
  <si>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</si>
  <si>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</si>
  <si>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</si>
  <si>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</si>
  <si>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</si>
  <si>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</si>
  <si>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</si>
  <si>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</si>
  <si>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</si>
  <si>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</si>
  <si>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</si>
  <si>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</si>
  <si>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</si>
  <si>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</si>
  <si>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</si>
  <si>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</si>
  <si>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</si>
  <si>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</si>
  <si>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</si>
  <si>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</si>
  <si>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</si>
  <si>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</si>
  <si>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</si>
  <si>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</si>
  <si>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</si>
  <si>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</si>
  <si>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</si>
  <si>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</si>
  <si>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</si>
  <si>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</si>
  <si>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</si>
  <si>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</si>
  <si>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</si>
  <si>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</si>
  <si>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</si>
  <si>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</si>
  <si>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</si>
  <si>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</si>
  <si>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</si>
  <si>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</si>
  <si>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</si>
  <si>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</si>
  <si>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</si>
  <si>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</si>
  <si>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</si>
  <si>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</si>
  <si>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</si>
  <si>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</si>
  <si>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</si>
  <si>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</si>
  <si>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</si>
  <si>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</si>
  <si>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</si>
  <si>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</si>
  <si>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</si>
  <si>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</si>
  <si>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</si>
  <si>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</si>
  <si>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</si>
  <si>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</si>
  <si>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</si>
  <si>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</si>
  <si>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</si>
  <si>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</si>
  <si>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</si>
  <si>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</si>
  <si>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</si>
  <si>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</si>
  <si>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</si>
  <si>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</si>
  <si>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</si>
  <si>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</si>
  <si>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</si>
  <si>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</si>
  <si>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</si>
  <si>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</si>
  <si>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</si>
  <si>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</si>
  <si>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</si>
  <si>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</si>
  <si>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</si>
  <si>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</si>
  <si>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</si>
  <si>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</si>
  <si>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</si>
  <si>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</si>
  <si>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</si>
  <si>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</si>
  <si>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</si>
  <si>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</si>
  <si>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</si>
  <si>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</si>
  <si>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</si>
  <si>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</si>
  <si>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</si>
  <si>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</si>
  <si>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</si>
  <si>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</si>
  <si>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</si>
  <si>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</si>
  <si>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</si>
  <si>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</si>
  <si>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</si>
  <si>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</si>
  <si>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</si>
  <si>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</si>
  <si>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</si>
  <si>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</si>
  <si>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</si>
  <si>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</si>
  <si>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</si>
  <si>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</si>
  <si>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</si>
  <si>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</si>
  <si>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</si>
  <si>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</si>
  <si>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</si>
  <si>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</si>
  <si>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</si>
  <si>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</si>
  <si>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</si>
  <si>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</si>
  <si>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</si>
  <si>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</si>
  <si>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</si>
  <si>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</si>
  <si>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</si>
  <si>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</si>
  <si>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</si>
  <si>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</si>
  <si>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</si>
  <si>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</si>
  <si>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</si>
  <si>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</si>
  <si>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</si>
  <si>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</si>
  <si>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</si>
  <si>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</si>
  <si>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</si>
  <si>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</si>
  <si>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</si>
  <si>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</si>
  <si>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</si>
  <si>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</si>
  <si>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</si>
  <si>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</si>
  <si>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</si>
  <si>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</si>
  <si>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</si>
  <si>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</si>
  <si>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</si>
  <si>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</si>
  <si>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</si>
  <si>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</si>
  <si>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</si>
  <si>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</si>
  <si>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</si>
  <si>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</si>
  <si>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</si>
  <si>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</si>
  <si>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</si>
  <si>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</si>
  <si>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</si>
  <si>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</si>
  <si>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</si>
  <si>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</si>
  <si>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</si>
  <si>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</si>
  <si>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</si>
  <si>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</si>
  <si>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</si>
  <si>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</si>
  <si>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</si>
  <si>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</si>
  <si>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</si>
  <si>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</si>
  <si>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</si>
  <si>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</si>
  <si>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</si>
  <si>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</si>
  <si>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</si>
  <si>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</si>
  <si>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</si>
  <si>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</si>
  <si>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</si>
  <si>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</si>
  <si>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</si>
  <si>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</si>
  <si>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</si>
  <si>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</si>
  <si>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</si>
  <si>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</si>
  <si>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</si>
  <si>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</si>
  <si>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</si>
  <si>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</si>
  <si>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</si>
  <si>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</si>
  <si>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</si>
  <si>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</si>
  <si>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</si>
  <si>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</si>
  <si>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</si>
  <si>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</si>
  <si>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</si>
  <si>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</si>
  <si>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</si>
  <si>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</si>
  <si>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</si>
  <si>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</si>
  <si>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</si>
  <si>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</si>
  <si>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</si>
  <si>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</si>
  <si>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</si>
  <si>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</si>
  <si>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</si>
  <si>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</si>
  <si>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</si>
  <si>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</si>
  <si>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</si>
  <si>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</si>
  <si>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</si>
  <si>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</si>
  <si>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</si>
  <si>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</si>
  <si>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</si>
  <si>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</si>
  <si>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</si>
  <si>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</si>
  <si>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</si>
  <si>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</si>
  <si>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</si>
  <si>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</si>
  <si>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</si>
  <si>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</si>
  <si>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</si>
  <si>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</si>
  <si>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</si>
  <si>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</si>
  <si>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</si>
  <si>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</si>
  <si>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</si>
  <si>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</si>
  <si>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</si>
  <si>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</si>
  <si>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</si>
  <si>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</si>
  <si>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</si>
  <si>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</si>
  <si>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</si>
  <si>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</si>
  <si>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</si>
  <si>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</si>
  <si>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</si>
  <si>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</si>
  <si>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</si>
  <si>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</si>
  <si>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</si>
  <si>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</si>
  <si>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</si>
  <si>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</si>
  <si>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</si>
  <si>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</si>
  <si>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</si>
  <si>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</si>
  <si>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</si>
  <si>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</si>
  <si>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</si>
  <si>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</si>
  <si>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</si>
  <si>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</si>
  <si>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</si>
  <si>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</si>
  <si>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</si>
  <si>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</si>
  <si>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</si>
  <si>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</si>
  <si>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</si>
  <si>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</si>
  <si>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</si>
  <si>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</si>
  <si>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</si>
  <si>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</si>
  <si>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</si>
  <si>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</si>
  <si>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</si>
  <si>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</si>
  <si>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</si>
  <si>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</si>
  <si>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</si>
  <si>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</si>
  <si>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</si>
  <si>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</si>
  <si>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</si>
  <si>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</si>
  <si>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</si>
  <si>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</si>
  <si>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</si>
  <si>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</si>
  <si>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</si>
  <si>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</si>
  <si>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</si>
  <si>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</si>
  <si>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</si>
  <si>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</si>
  <si>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</si>
  <si>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</si>
  <si>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</si>
  <si>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</si>
  <si>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</si>
  <si>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</si>
  <si>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</si>
  <si>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</si>
  <si>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</si>
  <si>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</si>
  <si>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</si>
  <si>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</si>
  <si>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</si>
  <si>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</si>
  <si>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</si>
  <si>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</si>
  <si>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</si>
  <si>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</si>
  <si>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</si>
  <si>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</si>
  <si>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</si>
  <si>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</si>
  <si>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</si>
  <si>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</si>
  <si>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</si>
  <si>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</si>
  <si>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</si>
  <si>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</si>
  <si>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</si>
  <si>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</si>
  <si>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</si>
  <si>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</si>
  <si>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</si>
  <si>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</si>
  <si>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</si>
  <si>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</si>
  <si>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</si>
  <si>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</si>
  <si>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</si>
  <si>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</si>
  <si>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</si>
  <si>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</si>
  <si>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</si>
  <si>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</si>
  <si>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</si>
  <si>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</si>
  <si>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</si>
  <si>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</si>
  <si>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</si>
  <si>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</si>
  <si>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</si>
  <si>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</si>
  <si>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</si>
  <si>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</si>
  <si>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</si>
  <si>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</si>
  <si>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</si>
  <si>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</si>
  <si>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</si>
  <si>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</si>
  <si>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</si>
  <si>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</si>
  <si>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</si>
  <si>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</si>
  <si>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</si>
  <si>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</si>
  <si>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</si>
  <si>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</si>
  <si>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</si>
  <si>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</si>
  <si>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</si>
  <si>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</si>
  <si>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</si>
  <si>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</si>
  <si>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</si>
  <si>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</si>
  <si>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</si>
  <si>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</si>
  <si>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</si>
  <si>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</si>
  <si>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</si>
  <si>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</si>
  <si>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</si>
  <si>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</si>
  <si>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</si>
  <si>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</si>
  <si>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</si>
  <si>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</si>
  <si>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</si>
  <si>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</si>
  <si>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</si>
  <si>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</si>
  <si>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</si>
  <si>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</si>
  <si>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</si>
  <si>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</si>
  <si>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</si>
  <si>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</si>
  <si>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</si>
  <si>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</si>
  <si>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</si>
  <si>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</si>
  <si>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</si>
  <si>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</si>
  <si>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</si>
  <si>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</si>
  <si>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</si>
  <si>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</si>
  <si>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</si>
  <si>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</si>
  <si>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</si>
  <si>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</si>
  <si>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</si>
  <si>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</si>
  <si>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</si>
  <si>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</si>
  <si>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</si>
  <si>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</si>
  <si>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</si>
  <si>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</si>
  <si>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</si>
  <si>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</si>
  <si>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</si>
  <si>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</si>
  <si>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</si>
  <si>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</si>
  <si>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</si>
  <si>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</si>
  <si>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</si>
  <si>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</si>
  <si>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</si>
  <si>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</si>
  <si>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</si>
  <si>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</si>
  <si>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</si>
  <si>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</si>
  <si>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</si>
  <si>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</si>
  <si>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</si>
  <si>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</si>
  <si>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</si>
  <si>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</si>
  <si>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</si>
  <si>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</si>
  <si>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</si>
  <si>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</si>
  <si>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</si>
  <si>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</si>
  <si>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</si>
  <si>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</si>
  <si>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</si>
  <si>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</si>
  <si>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</si>
  <si>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</si>
  <si>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</si>
  <si>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</si>
  <si>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</si>
  <si>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</si>
  <si>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</si>
  <si>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</si>
  <si>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</si>
  <si>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</si>
  <si>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</si>
  <si>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</si>
  <si>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</si>
  <si>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</si>
  <si>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</si>
  <si>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</si>
  <si>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</si>
  <si>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</si>
  <si>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</si>
  <si>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</si>
  <si>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</si>
  <si>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</si>
  <si>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</si>
  <si>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</si>
  <si>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</si>
  <si>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</si>
  <si>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</si>
  <si>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</si>
  <si>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</si>
  <si>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</si>
  <si>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</si>
  <si>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</si>
  <si>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</si>
  <si>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</si>
  <si>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</si>
  <si>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</si>
  <si>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</si>
  <si>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</si>
  <si>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</si>
  <si>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</si>
  <si>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</si>
  <si>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</si>
  <si>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</si>
  <si>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</si>
  <si>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</si>
  <si>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</si>
  <si>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</si>
  <si>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</si>
  <si>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</si>
  <si>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</si>
  <si>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</si>
  <si>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</si>
  <si>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</si>
  <si>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</si>
  <si>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</si>
  <si>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</si>
  <si>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</si>
  <si>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</si>
  <si>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</si>
  <si>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</si>
  <si>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</si>
  <si>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</si>
  <si>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</si>
  <si>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</si>
  <si>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</si>
  <si>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</si>
  <si>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</si>
  <si>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</si>
  <si>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</si>
  <si>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</si>
  <si>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</si>
  <si>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</si>
  <si>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</si>
  <si>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</si>
  <si>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</si>
  <si>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</si>
  <si>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</si>
  <si>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</si>
  <si>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</si>
  <si>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</si>
  <si>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</si>
  <si>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</si>
  <si>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</si>
  <si>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</si>
  <si>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</si>
  <si>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</si>
  <si>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</si>
  <si>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</si>
  <si>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</si>
  <si>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</si>
  <si>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</si>
  <si>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</si>
  <si>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</si>
  <si>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</si>
  <si>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</si>
  <si>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</si>
  <si>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</si>
  <si>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</si>
  <si>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</si>
  <si>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</si>
  <si>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</si>
  <si>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</si>
  <si>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</si>
  <si>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</si>
  <si>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</si>
  <si>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</si>
  <si>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</si>
  <si>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</si>
  <si>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</si>
  <si>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</si>
  <si>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</si>
  <si>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</si>
  <si>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</si>
  <si>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</si>
  <si>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</si>
  <si>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</si>
  <si>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</si>
  <si>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</si>
  <si>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</si>
  <si>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</si>
  <si>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</si>
  <si>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</si>
  <si>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</si>
  <si>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</si>
  <si>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</si>
  <si>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</si>
  <si>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</si>
  <si>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</si>
  <si>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</si>
  <si>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</si>
  <si>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</si>
  <si>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</si>
  <si>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</si>
  <si>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</si>
  <si>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</si>
  <si>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</si>
  <si>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</si>
  <si>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</si>
  <si>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</si>
  <si>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</si>
  <si>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</si>
  <si>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</si>
  <si>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</si>
  <si>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</si>
  <si>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</si>
  <si>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</si>
  <si>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</si>
  <si>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</si>
  <si>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</si>
  <si>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</si>
  <si>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</si>
  <si>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</si>
  <si>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</si>
  <si>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</si>
  <si>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</si>
  <si>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</si>
  <si>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</si>
  <si>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</si>
  <si>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</si>
  <si>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</si>
  <si>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</si>
  <si>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</si>
  <si>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</si>
  <si>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</si>
  <si>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</si>
  <si>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</si>
  <si>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</si>
  <si>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</si>
  <si>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</si>
  <si>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</si>
  <si>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</si>
  <si>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</si>
  <si>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</si>
  <si>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</si>
  <si>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</si>
  <si>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</si>
  <si>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</si>
  <si>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</si>
  <si>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</si>
  <si>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</si>
  <si>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</si>
  <si>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</si>
  <si>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</si>
  <si>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</si>
  <si>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</si>
  <si>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</si>
  <si>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</si>
  <si>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</si>
  <si>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</si>
  <si>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</si>
  <si>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</si>
  <si>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</si>
  <si>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</si>
  <si>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</si>
  <si>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</si>
  <si>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</si>
  <si>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</si>
  <si>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</si>
  <si>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</si>
  <si>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</si>
  <si>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</si>
  <si>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</si>
  <si>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</si>
  <si>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</si>
  <si>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</si>
  <si>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</si>
  <si>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</si>
  <si>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</si>
  <si>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</si>
  <si>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</si>
  <si>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</si>
  <si>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</si>
  <si>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</si>
  <si>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</si>
  <si>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</si>
  <si>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</si>
  <si>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</si>
  <si>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</si>
  <si>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</si>
  <si>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</si>
  <si>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</si>
  <si>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</si>
  <si>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</si>
  <si>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</si>
  <si>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</si>
  <si>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</si>
  <si>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</si>
  <si>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</si>
  <si>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</si>
  <si>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</si>
  <si>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</si>
  <si>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</si>
  <si>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</si>
  <si>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</si>
  <si>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</si>
  <si>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</si>
  <si>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</si>
  <si>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</si>
  <si>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</si>
  <si>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</si>
  <si>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</si>
  <si>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</si>
  <si>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</si>
  <si>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</si>
  <si>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</si>
  <si>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</si>
  <si>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</si>
  <si>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</si>
  <si>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</si>
  <si>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</si>
  <si>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</si>
  <si>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</si>
  <si>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</si>
  <si>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</si>
  <si>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</si>
  <si>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</si>
  <si>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</si>
  <si>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</si>
  <si>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</si>
  <si>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</si>
  <si>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</si>
  <si>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</si>
  <si>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</si>
  <si>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</si>
  <si>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</si>
  <si>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</si>
  <si>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</si>
  <si>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</si>
  <si>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</si>
  <si>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</si>
  <si>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</si>
  <si>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</si>
  <si>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</si>
  <si>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</si>
  <si>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</si>
  <si>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</si>
  <si>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</si>
  <si>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</si>
  <si>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</si>
  <si>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</si>
  <si>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</si>
  <si>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</si>
  <si>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</si>
  <si>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</si>
  <si>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</si>
  <si>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</si>
  <si>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</si>
  <si>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</si>
  <si>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</si>
  <si>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</si>
  <si>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</si>
  <si>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</si>
  <si>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</si>
  <si>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</si>
  <si>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</si>
  <si>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</si>
  <si>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</si>
  <si>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</si>
  <si>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</si>
  <si>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</si>
  <si>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</si>
  <si>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</si>
  <si>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</si>
  <si>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</si>
  <si>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</si>
  <si>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</si>
  <si>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</si>
  <si>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</si>
  <si>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</si>
  <si>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</si>
  <si>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</si>
  <si>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</si>
  <si>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</si>
  <si>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</si>
  <si>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</si>
  <si>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</si>
  <si>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</si>
  <si>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</si>
  <si>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</si>
  <si>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</si>
  <si>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</si>
  <si>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</si>
  <si>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</si>
  <si>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</si>
  <si>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</si>
  <si>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</si>
  <si>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</si>
  <si>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</si>
  <si>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</si>
  <si>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</si>
  <si>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</si>
  <si>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</si>
  <si>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</si>
  <si>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</si>
  <si>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</si>
  <si>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</si>
  <si>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</si>
  <si>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</si>
  <si>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</si>
  <si>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</si>
  <si>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</si>
  <si>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</si>
  <si>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</si>
  <si>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</si>
  <si>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</si>
  <si>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</si>
  <si>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</si>
  <si>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</si>
  <si>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</si>
  <si>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</si>
  <si>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</si>
  <si>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</si>
  <si>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</si>
  <si>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</si>
  <si>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</si>
  <si>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</si>
  <si>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</si>
  <si>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</si>
  <si>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</si>
  <si>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</si>
  <si>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</si>
  <si>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</si>
  <si>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</si>
  <si>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</si>
  <si>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</si>
  <si>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</si>
  <si>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</si>
  <si>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</si>
  <si>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</si>
  <si>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</si>
  <si>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</si>
  <si>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</si>
  <si>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</si>
  <si>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</si>
  <si>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</si>
  <si>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</si>
  <si>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</si>
  <si>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</si>
  <si>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</si>
  <si>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</si>
  <si>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</si>
  <si>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</si>
  <si>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</si>
  <si>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</si>
  <si>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</si>
  <si>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</si>
  <si>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</si>
  <si>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</si>
  <si>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</si>
  <si>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</si>
  <si>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</si>
  <si>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</si>
  <si>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</si>
  <si>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</si>
  <si>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</si>
  <si>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</si>
  <si>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</si>
  <si>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</si>
  <si>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</si>
  <si>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</si>
  <si>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</si>
  <si>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</si>
  <si>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</si>
  <si>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</si>
  <si>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</si>
  <si>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</si>
  <si>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</si>
  <si>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</si>
  <si>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</si>
  <si>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</si>
  <si>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</si>
  <si>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</si>
  <si>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</si>
  <si>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</si>
  <si>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</si>
  <si>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</si>
  <si>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</si>
  <si>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</si>
  <si>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</si>
  <si>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</si>
  <si>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</si>
  <si>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</si>
  <si>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</si>
  <si>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</si>
  <si>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</si>
  <si>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</si>
  <si>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</si>
  <si>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</si>
  <si>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</si>
  <si>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</si>
  <si>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</si>
  <si>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</si>
  <si>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</si>
  <si>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</si>
  <si>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</si>
  <si>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</si>
  <si>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</si>
  <si>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</si>
  <si>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</si>
  <si>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</si>
  <si>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</si>
  <si>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</si>
  <si>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</si>
  <si>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</si>
  <si>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</si>
  <si>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</si>
  <si>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</si>
  <si>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</si>
  <si>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</si>
  <si>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</si>
  <si>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</si>
  <si>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</si>
  <si>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</si>
  <si>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</si>
  <si>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</si>
  <si>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</si>
  <si>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</si>
  <si>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</si>
  <si>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</si>
  <si>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</si>
  <si>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</si>
  <si>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</si>
  <si>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</si>
  <si>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</si>
  <si>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</si>
  <si>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</si>
  <si>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</si>
  <si>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</si>
  <si>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</si>
  <si>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</si>
  <si>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</si>
  <si>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</si>
  <si>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</si>
  <si>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</si>
  <si>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</si>
  <si>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</si>
  <si>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</si>
  <si>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</si>
  <si>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</si>
  <si>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</si>
  <si>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</si>
  <si>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</si>
  <si>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</si>
  <si>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</si>
  <si>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</si>
  <si>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</si>
  <si>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</si>
  <si>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</si>
  <si>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</si>
  <si>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</si>
  <si>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</si>
  <si>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</si>
  <si>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</si>
  <si>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</si>
  <si>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</si>
  <si>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</si>
  <si>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</si>
  <si>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</si>
  <si>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</si>
  <si>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</si>
  <si>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</si>
  <si>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</si>
  <si>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</si>
  <si>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</si>
  <si>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</si>
  <si>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</si>
  <si>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</si>
  <si>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</si>
  <si>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</si>
  <si>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</si>
  <si>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</si>
  <si>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</si>
  <si>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</si>
  <si>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</si>
  <si>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</si>
  <si>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</si>
  <si>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</si>
  <si>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</si>
  <si>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</si>
  <si>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</si>
  <si>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</si>
  <si>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</si>
  <si>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</si>
  <si>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</si>
  <si>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</si>
  <si>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</si>
  <si>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</si>
  <si>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</si>
  <si>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</si>
  <si>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</si>
  <si>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</si>
  <si>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</si>
  <si>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</si>
  <si>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</si>
  <si>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</si>
  <si>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</si>
  <si>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</si>
  <si>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</si>
  <si>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</si>
  <si>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</si>
  <si>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</si>
  <si>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</si>
  <si>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</si>
  <si>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</si>
  <si>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</si>
  <si>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</si>
  <si>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</si>
  <si>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</si>
  <si>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</si>
  <si>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</si>
  <si>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</si>
  <si>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</si>
  <si>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</si>
  <si>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</si>
  <si>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</si>
  <si>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</si>
  <si>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</si>
  <si>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</si>
  <si>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</si>
  <si>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</si>
  <si>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</si>
  <si>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</si>
  <si>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</si>
  <si>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</si>
  <si>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</si>
  <si>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</si>
  <si>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</si>
  <si>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</si>
  <si>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</si>
  <si>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</si>
  <si>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</si>
  <si>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</si>
  <si>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</si>
  <si>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</si>
  <si>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</si>
  <si>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</si>
  <si>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</si>
  <si>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</si>
  <si>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</si>
  <si>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</si>
  <si>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</si>
  <si>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</si>
  <si>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</si>
  <si>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</si>
  <si>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</si>
  <si>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</si>
  <si>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</si>
  <si>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</si>
  <si>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</si>
  <si>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</si>
  <si>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</si>
  <si>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</si>
  <si>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</si>
  <si>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</si>
  <si>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</si>
  <si>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</si>
  <si>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</si>
  <si>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</si>
  <si>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</si>
  <si>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</si>
  <si>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</si>
  <si>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</si>
  <si>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</si>
  <si>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</si>
  <si>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</si>
  <si>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</si>
  <si>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</si>
  <si>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</si>
  <si>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</si>
  <si>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</si>
  <si>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</si>
  <si>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</si>
  <si>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</si>
  <si>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</si>
  <si>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</si>
  <si>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</si>
  <si>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</si>
  <si>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</si>
  <si>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</si>
  <si>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</si>
  <si>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</si>
  <si>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</si>
  <si>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</si>
  <si>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</si>
  <si>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</si>
  <si>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</si>
  <si>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</si>
  <si>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</si>
  <si>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</si>
  <si>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</si>
  <si>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</si>
  <si>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</si>
  <si>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</si>
  <si>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</si>
  <si>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</si>
  <si>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</si>
  <si>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</si>
  <si>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</si>
  <si>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</si>
  <si>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</si>
  <si>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</si>
  <si>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</si>
  <si>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</si>
  <si>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</si>
  <si>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</si>
  <si>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</si>
  <si>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</si>
  <si>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</si>
  <si>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</si>
  <si>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</si>
  <si>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</si>
  <si>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</si>
  <si>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</si>
  <si>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</si>
  <si>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</si>
  <si>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</si>
  <si>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</si>
  <si>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</si>
  <si>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</si>
  <si>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</si>
  <si>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</si>
  <si>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</si>
  <si>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</si>
  <si>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</si>
  <si>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</si>
  <si>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</si>
  <si>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</si>
  <si>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</si>
  <si>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</si>
  <si>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</si>
  <si>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</si>
  <si>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</si>
  <si>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</si>
  <si>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</si>
  <si>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</si>
  <si>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</si>
  <si>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</si>
  <si>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</si>
  <si>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</si>
  <si>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</si>
  <si>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</si>
  <si>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</si>
  <si>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</si>
  <si>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</si>
  <si>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</si>
  <si>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</si>
  <si>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</si>
  <si>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</si>
  <si>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</si>
  <si>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</si>
  <si>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</si>
  <si>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</si>
  <si>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</si>
  <si>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</si>
  <si>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</si>
  <si>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</si>
  <si>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</si>
  <si>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</si>
  <si>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</si>
  <si>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</si>
  <si>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</si>
  <si>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</si>
  <si>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</si>
  <si>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</si>
  <si>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</si>
  <si>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</si>
  <si>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</si>
  <si>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</si>
  <si>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</si>
  <si>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</si>
  <si>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</si>
  <si>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</si>
  <si>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</si>
  <si>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</si>
  <si>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</si>
  <si>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</si>
  <si>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</si>
  <si>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</si>
  <si>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</si>
  <si>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</si>
  <si>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</si>
  <si>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</si>
  <si>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</si>
  <si>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</si>
  <si>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</si>
  <si>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</si>
  <si>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</si>
  <si>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</si>
  <si>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</si>
  <si>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</si>
  <si>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</si>
  <si>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</si>
  <si>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</si>
  <si>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</si>
  <si>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</si>
  <si>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</si>
  <si>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</si>
  <si>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</si>
  <si>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</si>
  <si>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</si>
  <si>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</si>
  <si>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</si>
  <si>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</si>
  <si>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</si>
  <si>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</si>
  <si>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</si>
  <si>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</si>
  <si>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</si>
  <si>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</si>
  <si>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</si>
  <si>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</si>
  <si>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</si>
  <si>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</si>
  <si>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</si>
  <si>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</si>
  <si>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</si>
  <si>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</si>
  <si>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</si>
  <si>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</si>
  <si>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</si>
  <si>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</si>
  <si>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</si>
  <si>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</si>
  <si>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</si>
  <si>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</si>
  <si>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</si>
  <si>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</si>
  <si>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</si>
  <si>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</si>
  <si>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</si>
  <si>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</si>
  <si>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</si>
  <si>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</si>
  <si>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</si>
  <si>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</si>
  <si>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</si>
  <si>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</si>
  <si>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</si>
  <si>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</si>
  <si>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</si>
  <si>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</si>
  <si>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</si>
  <si>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</si>
  <si>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</si>
  <si>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</si>
  <si>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</si>
  <si>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</si>
  <si>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</si>
  <si>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</si>
  <si>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</si>
  <si>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</si>
  <si>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</si>
  <si>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</si>
  <si>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</si>
  <si>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</si>
  <si>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</si>
  <si>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</si>
  <si>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</si>
  <si>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</si>
  <si>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</si>
  <si>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</si>
  <si>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</si>
  <si>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</si>
  <si>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</si>
  <si>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</si>
  <si>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</si>
  <si>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</si>
  <si>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</si>
  <si>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</si>
  <si>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</si>
  <si>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</si>
  <si>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</si>
  <si>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</si>
  <si>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</si>
  <si>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</si>
  <si>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</si>
  <si>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</si>
  <si>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</si>
  <si>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</si>
  <si>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</si>
  <si>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</si>
  <si>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</si>
  <si>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</si>
  <si>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</si>
  <si>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</si>
  <si>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</si>
  <si>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</si>
  <si>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</si>
  <si>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</si>
  <si>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</si>
  <si>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</si>
  <si>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</si>
  <si>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</si>
  <si>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</si>
  <si>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</si>
  <si>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</si>
  <si>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</si>
  <si>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</si>
  <si>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</si>
  <si>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</si>
  <si>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</si>
  <si>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</si>
  <si>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</si>
  <si>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</si>
  <si>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</si>
  <si>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</si>
  <si>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</si>
  <si>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</si>
  <si>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</si>
  <si>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</si>
  <si>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</si>
  <si>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</si>
  <si>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</si>
  <si>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</si>
  <si>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</si>
  <si>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</si>
  <si>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</si>
  <si>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</si>
  <si>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</si>
  <si>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</si>
  <si>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</si>
  <si>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</si>
  <si>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</si>
  <si>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</si>
  <si>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</si>
  <si>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</si>
  <si>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</si>
  <si>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</si>
  <si>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</si>
  <si>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</si>
  <si>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</si>
  <si>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</si>
  <si>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</si>
  <si>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</si>
  <si>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</si>
  <si>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</si>
  <si>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</si>
  <si>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</si>
  <si>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</si>
  <si>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</si>
  <si>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</si>
  <si>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</si>
  <si>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</si>
  <si>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</si>
  <si>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</si>
  <si>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</si>
  <si>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</si>
  <si>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</si>
  <si>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</si>
  <si>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</si>
  <si>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</si>
  <si>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</si>
  <si>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</si>
  <si>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</si>
  <si>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</si>
  <si>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</si>
  <si>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</si>
  <si>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</si>
  <si>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</si>
  <si>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</si>
  <si>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</si>
  <si>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</si>
  <si>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</si>
  <si>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</si>
  <si>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</si>
  <si>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</si>
  <si>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</si>
  <si>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</si>
  <si>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</si>
  <si>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</si>
  <si>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</si>
  <si>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</si>
  <si>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</si>
  <si>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</si>
  <si>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</si>
  <si>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</si>
  <si>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</si>
  <si>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</si>
  <si>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</si>
  <si>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</si>
  <si>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</si>
  <si>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</si>
  <si>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</si>
  <si>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</si>
  <si>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</si>
  <si>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</si>
  <si>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</si>
  <si>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</si>
  <si>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</si>
  <si>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</si>
  <si>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</si>
  <si>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</si>
  <si>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</si>
  <si>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</si>
  <si>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</si>
  <si>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</si>
  <si>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</si>
  <si>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</si>
  <si>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</si>
  <si>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</si>
  <si>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</si>
  <si>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</si>
  <si>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</si>
  <si>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</si>
  <si>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</si>
  <si>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</si>
  <si>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</si>
  <si>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</si>
  <si>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</si>
  <si>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</si>
  <si>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</si>
  <si>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</si>
  <si>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</si>
  <si>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</si>
  <si>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</si>
  <si>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</si>
  <si>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</si>
  <si>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</si>
  <si>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</si>
  <si>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</si>
  <si>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</si>
  <si>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</si>
  <si>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</si>
  <si>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</si>
  <si>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</si>
  <si>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</si>
  <si>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</si>
  <si>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</si>
  <si>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</si>
  <si>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</si>
  <si>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</si>
  <si>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</si>
  <si>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</si>
  <si>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</si>
  <si>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</si>
  <si>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</si>
  <si>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</si>
  <si>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</si>
  <si>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</si>
  <si>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</si>
  <si>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</si>
  <si>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</si>
  <si>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</si>
  <si>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</si>
  <si>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</si>
  <si>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</si>
  <si>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</si>
  <si>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</si>
  <si>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</si>
  <si>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</si>
  <si>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</si>
  <si>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</si>
  <si>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</si>
  <si>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</si>
  <si>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</si>
  <si>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</si>
  <si>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</si>
  <si>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</si>
  <si>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</si>
  <si>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</si>
  <si>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</si>
  <si>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</si>
  <si>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</si>
  <si>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</si>
  <si>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</si>
  <si>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</si>
  <si>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</si>
  <si>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</si>
  <si>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</si>
  <si>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</si>
  <si>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</si>
  <si>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</si>
  <si>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</si>
  <si>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</si>
  <si>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</si>
  <si>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</si>
  <si>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</si>
  <si>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</si>
  <si>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</si>
  <si>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</si>
  <si>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</si>
  <si>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</si>
  <si>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</si>
  <si>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</si>
  <si>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</si>
  <si>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</si>
  <si>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</si>
  <si>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</si>
  <si>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</si>
  <si>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</si>
  <si>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</si>
  <si>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</si>
  <si>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</si>
  <si>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</si>
  <si>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</si>
  <si>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</si>
  <si>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</si>
  <si>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</si>
  <si>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</si>
  <si>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</si>
  <si>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</si>
  <si>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</si>
  <si>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</si>
  <si>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</si>
  <si>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</si>
  <si>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</si>
  <si>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</si>
  <si>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</si>
  <si>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</si>
  <si>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</si>
  <si>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</si>
  <si>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</si>
  <si>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</si>
  <si>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</si>
  <si>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</si>
  <si>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</si>
  <si>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</si>
  <si>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</si>
  <si>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</si>
  <si>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</si>
  <si>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</si>
  <si>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</si>
  <si>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</si>
  <si>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</si>
  <si>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</si>
  <si>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</si>
  <si>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</si>
  <si>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</si>
  <si>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</si>
  <si>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</si>
  <si>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</si>
  <si>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</si>
  <si>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</si>
  <si>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</si>
  <si>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</si>
  <si>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</si>
  <si>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</si>
  <si>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</si>
  <si>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</si>
  <si>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</si>
  <si>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</si>
  <si>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</si>
  <si>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</si>
  <si>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</si>
  <si>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</si>
  <si>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</si>
  <si>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</si>
  <si>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</si>
  <si>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</si>
  <si>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</si>
  <si>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</si>
  <si>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</si>
  <si>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</si>
  <si>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</si>
  <si>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</si>
  <si>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</si>
  <si>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</si>
  <si>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</si>
  <si>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</si>
  <si>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</si>
  <si>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</si>
  <si>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</si>
  <si>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</si>
  <si>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</si>
  <si>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</si>
  <si>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</si>
  <si>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</si>
  <si>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</si>
  <si>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</si>
  <si>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</si>
  <si>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</si>
  <si>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</si>
  <si>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</si>
  <si>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</si>
  <si>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</si>
  <si>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</si>
  <si>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</si>
  <si>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</si>
  <si>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</si>
  <si>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</si>
  <si>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</si>
  <si>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</si>
  <si>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</si>
  <si>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</si>
  <si>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</si>
  <si>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</si>
  <si>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</si>
  <si>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</si>
  <si>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</si>
  <si>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</si>
  <si>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</si>
  <si>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</si>
  <si>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</si>
  <si>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</si>
  <si>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</si>
  <si>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</si>
  <si>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</si>
  <si>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</si>
  <si>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</si>
  <si>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</si>
  <si>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</si>
  <si>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</si>
  <si>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</si>
  <si>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</si>
  <si>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</si>
  <si>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</si>
  <si>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</si>
  <si>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</si>
  <si>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</si>
  <si>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</si>
  <si>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</si>
  <si>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</si>
  <si>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</si>
  <si>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</si>
  <si>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</si>
  <si>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</si>
  <si>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</si>
  <si>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</si>
  <si>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</si>
  <si>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</si>
  <si>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</si>
  <si>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</si>
  <si>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</si>
  <si>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</si>
  <si>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</si>
  <si>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</si>
  <si>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</si>
  <si>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</si>
  <si>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</si>
  <si>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</si>
  <si>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</si>
  <si>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</si>
  <si>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</si>
  <si>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</si>
  <si>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</si>
  <si>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</si>
  <si>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</si>
  <si>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</si>
  <si>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</si>
  <si>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</si>
  <si>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</si>
  <si>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</si>
  <si>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</si>
  <si>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</si>
  <si>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</si>
  <si>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</si>
  <si>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</si>
  <si>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</si>
  <si>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</si>
  <si>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</si>
  <si>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</si>
  <si>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</si>
  <si>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</si>
  <si>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</si>
  <si>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</si>
  <si>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</si>
  <si>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</si>
  <si>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</si>
  <si>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</si>
  <si>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</si>
  <si>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</si>
  <si>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</si>
  <si>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</si>
  <si>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</si>
  <si>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</si>
  <si>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</si>
  <si>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</si>
  <si>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</si>
  <si>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</si>
  <si>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</si>
  <si>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</si>
  <si>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</si>
  <si>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</si>
  <si>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</si>
  <si>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</si>
  <si>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</si>
  <si>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</si>
  <si>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</si>
  <si>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</si>
  <si>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</si>
  <si>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</si>
  <si>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</si>
  <si>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</si>
  <si>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</si>
  <si>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</si>
  <si>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</si>
  <si>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</si>
  <si>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</si>
  <si>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</si>
  <si>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</si>
  <si>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</si>
  <si>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</si>
  <si>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</si>
  <si>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</si>
  <si>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</si>
  <si>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</si>
  <si>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</si>
  <si>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</si>
  <si>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</si>
  <si>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</si>
  <si>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</si>
  <si>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</si>
  <si>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</si>
  <si>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</si>
  <si>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</si>
  <si>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</si>
  <si>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</si>
  <si>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</si>
  <si>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</si>
  <si>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</si>
  <si>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</si>
  <si>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</si>
  <si>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</si>
  <si>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</si>
  <si>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</si>
  <si>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</si>
  <si>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</si>
  <si>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</si>
  <si>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</si>
  <si>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</si>
  <si>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</si>
  <si>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</si>
  <si>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</si>
  <si>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</si>
  <si>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</si>
  <si>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</si>
  <si>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</si>
  <si>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</si>
  <si>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</si>
  <si>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</si>
  <si>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</si>
  <si>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</si>
  <si>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</si>
  <si>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</si>
  <si>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</si>
  <si>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</si>
  <si>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</si>
  <si>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</si>
  <si>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</si>
  <si>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</si>
  <si>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</si>
  <si>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</si>
  <si>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</si>
  <si>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</si>
  <si>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</si>
  <si>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</si>
  <si>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</si>
  <si>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</si>
  <si>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</si>
  <si>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</si>
  <si>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</si>
  <si>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</si>
  <si>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</si>
  <si>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</si>
  <si>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</si>
  <si>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</si>
  <si>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</si>
  <si>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</si>
  <si>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</si>
  <si>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</si>
  <si>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</si>
  <si>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</si>
  <si>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</si>
  <si>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</si>
  <si>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</si>
  <si>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</si>
  <si>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</si>
  <si>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</si>
  <si>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</si>
  <si>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</si>
  <si>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</si>
  <si>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</si>
  <si>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</si>
  <si>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</si>
  <si>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</si>
  <si>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</si>
  <si>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</si>
  <si>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</si>
  <si>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</si>
  <si>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</si>
  <si>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</si>
  <si>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</si>
  <si>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</si>
  <si>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</si>
  <si>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</si>
  <si>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</si>
  <si>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</si>
  <si>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</si>
  <si>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</si>
  <si>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</si>
  <si>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</si>
  <si>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</si>
  <si>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</si>
  <si>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</si>
  <si>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</si>
  <si>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</si>
  <si>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</si>
  <si>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</si>
  <si>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</si>
  <si>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</si>
  <si>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</si>
  <si>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</si>
  <si>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</si>
  <si>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</si>
  <si>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</si>
  <si>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</si>
  <si>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</si>
  <si>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</si>
  <si>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</si>
  <si>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</si>
  <si>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</si>
  <si>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</si>
  <si>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</si>
  <si>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</si>
  <si>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</si>
  <si>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</si>
  <si>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</si>
  <si>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</si>
  <si>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</si>
  <si>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</si>
  <si>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</si>
  <si>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</si>
  <si>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</si>
  <si>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</si>
  <si>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</si>
  <si>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</si>
  <si>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</si>
  <si>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</si>
  <si>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</si>
  <si>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</si>
  <si>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</si>
  <si>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</si>
  <si>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</si>
  <si>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</si>
  <si>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</si>
  <si>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</si>
  <si>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</si>
  <si>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</si>
  <si>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</si>
  <si>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</si>
  <si>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</si>
  <si>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</si>
  <si>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</si>
  <si>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</si>
  <si>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</si>
  <si>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</si>
  <si>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</si>
  <si>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</si>
  <si>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</si>
  <si>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</si>
  <si>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</si>
  <si>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</si>
  <si>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</si>
  <si>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</si>
  <si>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</si>
  <si>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</si>
  <si>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</si>
  <si>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</si>
  <si>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</si>
  <si>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</si>
  <si>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</si>
  <si>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</si>
  <si>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</si>
  <si>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</si>
  <si>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</si>
  <si>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</si>
  <si>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</si>
  <si>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</si>
  <si>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</si>
  <si>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</si>
  <si>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</si>
  <si>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</si>
  <si>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</si>
  <si>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</si>
  <si>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</si>
  <si>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</si>
  <si>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</si>
  <si>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</si>
  <si>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</si>
  <si>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</si>
  <si>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</si>
  <si>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</si>
  <si>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</si>
  <si>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</si>
  <si>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</si>
  <si>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</si>
  <si>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</si>
  <si>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</si>
  <si>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</si>
  <si>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</si>
  <si>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</si>
  <si>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</si>
  <si>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</si>
  <si>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</si>
  <si>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</si>
  <si>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</si>
  <si>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</si>
  <si>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</si>
  <si>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</si>
  <si>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</si>
  <si>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</si>
  <si>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</si>
  <si>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</si>
  <si>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</si>
  <si>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</si>
  <si>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</si>
  <si>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</si>
  <si>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</si>
  <si>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</si>
  <si>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</si>
  <si>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</si>
  <si>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</si>
  <si>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</si>
  <si>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</si>
  <si>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</si>
  <si>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</si>
  <si>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</si>
  <si>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</si>
  <si>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</si>
  <si>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</si>
  <si>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</si>
  <si>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</si>
  <si>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</si>
  <si>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</si>
  <si>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</si>
  <si>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</si>
  <si>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</si>
  <si>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</si>
  <si>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</si>
  <si>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</si>
  <si>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</si>
  <si>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</si>
  <si>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</si>
  <si>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</si>
  <si>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</si>
  <si>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</si>
  <si>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</si>
  <si>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</si>
  <si>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</si>
  <si>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</si>
  <si>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</si>
  <si>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</si>
  <si>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</si>
  <si>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</si>
  <si>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</si>
  <si>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</si>
  <si>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</si>
  <si>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</si>
  <si>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</si>
  <si>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</si>
  <si>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</si>
  <si>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</si>
  <si>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</si>
  <si>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</si>
  <si>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</si>
  <si>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</si>
  <si>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</si>
  <si>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</si>
  <si>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</si>
  <si>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</si>
  <si>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</si>
  <si>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</si>
  <si>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</si>
  <si>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</si>
  <si>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</si>
  <si>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</si>
  <si>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</si>
  <si>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</si>
  <si>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</si>
  <si>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</si>
  <si>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</si>
  <si>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</si>
  <si>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</si>
  <si>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</si>
  <si>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</si>
  <si>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</si>
  <si>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</si>
  <si>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</si>
  <si>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</si>
  <si>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</si>
  <si>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</si>
  <si>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</si>
  <si>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</si>
  <si>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</si>
  <si>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</si>
  <si>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</si>
  <si>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</si>
  <si>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</si>
  <si>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</si>
  <si>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</si>
  <si>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</si>
  <si>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</si>
  <si>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</si>
  <si>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</si>
  <si>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</si>
  <si>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</si>
  <si>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</si>
  <si>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</si>
  <si>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</si>
  <si>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</si>
  <si>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</si>
  <si>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</si>
  <si>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</si>
  <si>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</si>
  <si>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</si>
  <si>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</si>
  <si>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</si>
  <si>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</si>
  <si>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</si>
  <si>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</si>
  <si>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</si>
  <si>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</si>
  <si>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</si>
  <si>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</si>
  <si>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</si>
  <si>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</si>
  <si>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</si>
  <si>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</si>
  <si>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</si>
  <si>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</si>
  <si>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</si>
  <si>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</si>
  <si>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</si>
  <si>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</si>
  <si>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</si>
  <si>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</si>
  <si>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</si>
  <si>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</si>
  <si>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</si>
  <si>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</si>
  <si>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</si>
  <si>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</si>
  <si>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</si>
  <si>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</si>
  <si>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</si>
  <si>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</si>
  <si>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</si>
  <si>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</si>
  <si>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</si>
  <si>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</si>
  <si>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</si>
  <si>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</si>
  <si>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</si>
  <si>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</si>
  <si>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</si>
  <si>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</si>
  <si>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</si>
  <si>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</si>
  <si>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</si>
  <si>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</si>
  <si>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</si>
  <si>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</si>
  <si>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118</t>
  </si>
  <si>
    <t>093</t>
  </si>
  <si>
    <t>082</t>
  </si>
  <si>
    <t>073</t>
  </si>
  <si>
    <t>117</t>
  </si>
  <si>
    <t>115</t>
  </si>
  <si>
    <t>138</t>
  </si>
  <si>
    <t>010</t>
  </si>
  <si>
    <t>009</t>
  </si>
  <si>
    <t>071</t>
  </si>
  <si>
    <t>120</t>
  </si>
  <si>
    <t>007</t>
  </si>
  <si>
    <t>32</t>
  </si>
  <si>
    <t>Prestar el servicio de educación inicial en el marco de la atención integral a mujeres gestantes, niños y niñas menores de 5 años hasta su ingreso al grado de transición, con estrategias y acciones pertinentes, oportunas y de calidad desde la interculturalidad, respondiendo a las características propias de los territorios y comunidades.</t>
  </si>
  <si>
    <t>Prestar el servicio de atención, educación inicial y cuidado a niños y niñas menores de cinco años, o hasta su ingreso al grado de transición, y a mujeres gestantes y a madres en periodo de lactancia con el fin de promover el desarrollo integral de la primera infancia con calidad, de conformidad con los lineamientos, manual operativo, las directrices, parámetros y estándares establecidos por el ICBF, en el marco de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</si>
  <si>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los aportes del ICBF a contratistas, para que este asuma con su personal y bajo su exclusiva responsabilidad dicha  atención.</t>
  </si>
  <si>
    <t>Brindar atención integral a niños y niñas entre los seis meses y menores de cinco años de edad, con vulnerabilidad económica y social, prioritariamente quienes por  razón  de trabajo de sus padres o adultos responsables de su cuidado permanecen solos temporalmente y a los hijos de familias en situación de desplazamiento</t>
  </si>
  <si>
    <t>QUIBDO</t>
  </si>
  <si>
    <t>BAHIA SOLANO</t>
  </si>
  <si>
    <t xml:space="preserve">DIANA DEL CAMEN PUENTES ORTIZ </t>
  </si>
  <si>
    <t>CALLE 23 # 4 - 26 EDIFICIO VICVAL TERCER PISO</t>
  </si>
  <si>
    <t>3217791358</t>
  </si>
  <si>
    <t>CALLE 23 # 4 - 46 BARRIO LAS AGUILAS</t>
  </si>
  <si>
    <t>CORPASOFA@GMAIL.COM</t>
  </si>
  <si>
    <t>2021-27-10001036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</si>
</sst>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0"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818002076</v>
      </c>
      <c r="C20" s="5"/>
      <c r="D20" s="73"/>
      <c r="E20" s="5"/>
      <c r="F20" s="5"/>
      <c r="G20" s="5"/>
      <c r="H20" s="186"/>
      <c r="I20" s="149" t="s">
        <v>628</v>
      </c>
      <c r="J20" s="150" t="s">
        <v>633</v>
      </c>
      <c r="K20" s="151">
        <v>725918200</v>
      </c>
      <c r="L20" s="152">
        <v>44242</v>
      </c>
      <c r="M20" s="152">
        <v>44561</v>
      </c>
      <c r="N20" s="135">
        <f>+(M20-L20)/30</f>
        <v>10.633333333333333</v>
      </c>
      <c r="O20" s="138"/>
      <c r="U20" s="134"/>
      <c r="V20" s="105">
        <f ca="1">NOW()</f>
        <v>44194.493659490741</v>
      </c>
      <c r="W20" s="105">
        <f ca="1">NOW()</f>
        <v>44194.493659490741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SOCIAL FAMILIAR COMUNITARIO E INSTITUCIONAL CORPASOFA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131</v>
      </c>
      <c r="E48" s="145">
        <v>43313</v>
      </c>
      <c r="F48" s="145">
        <v>43404</v>
      </c>
      <c r="G48" s="160">
        <f>IF(AND(E48&lt;&gt;"",F48&lt;&gt;""),((F48-E48)/30),"")</f>
        <v>3.0333333333333332</v>
      </c>
      <c r="H48" s="114" t="s">
        <v>2690</v>
      </c>
      <c r="I48" s="113" t="s">
        <v>628</v>
      </c>
      <c r="J48" s="113" t="s">
        <v>2694</v>
      </c>
      <c r="K48" s="116">
        <v>299654784</v>
      </c>
      <c r="L48" s="115" t="s">
        <v>1148</v>
      </c>
      <c r="M48" s="117">
        <v>1</v>
      </c>
      <c r="N48" s="124" t="s">
        <v>27</v>
      </c>
      <c r="O48" s="115" t="s">
        <v>26</v>
      </c>
      <c r="P48" s="78"/>
    </row>
    <row r="49" spans="1:16" s="6" customFormat="1" ht="24.75" customHeight="1" x14ac:dyDescent="0.25">
      <c r="A49" s="143">
        <v>2</v>
      </c>
      <c r="B49" s="111" t="s">
        <v>2665</v>
      </c>
      <c r="C49" s="124" t="s">
        <v>31</v>
      </c>
      <c r="D49" s="110">
        <v>371</v>
      </c>
      <c r="E49" s="145">
        <v>43070</v>
      </c>
      <c r="F49" s="145">
        <v>43404</v>
      </c>
      <c r="G49" s="160">
        <f t="shared" ref="G49:G50" si="2">IF(AND(E49&lt;&gt;"",F49&lt;&gt;""),((F49-E49)/30),"")</f>
        <v>11.133333333333333</v>
      </c>
      <c r="H49" s="114" t="s">
        <v>2691</v>
      </c>
      <c r="I49" s="121" t="s">
        <v>628</v>
      </c>
      <c r="J49" s="113" t="s">
        <v>2694</v>
      </c>
      <c r="K49" s="116">
        <v>1843915271</v>
      </c>
      <c r="L49" s="124" t="s">
        <v>1148</v>
      </c>
      <c r="M49" s="117">
        <v>1</v>
      </c>
      <c r="N49" s="124" t="s">
        <v>27</v>
      </c>
      <c r="O49" s="124" t="s">
        <v>26</v>
      </c>
      <c r="P49" s="78"/>
    </row>
    <row r="50" spans="1:16" s="6" customFormat="1" ht="24.75" customHeight="1" x14ac:dyDescent="0.25">
      <c r="A50" s="143">
        <v>3</v>
      </c>
      <c r="B50" s="111" t="s">
        <v>2665</v>
      </c>
      <c r="C50" s="124" t="s">
        <v>31</v>
      </c>
      <c r="D50" s="110">
        <v>529</v>
      </c>
      <c r="E50" s="145">
        <v>42719</v>
      </c>
      <c r="F50" s="145">
        <v>43084</v>
      </c>
      <c r="G50" s="160">
        <f t="shared" si="2"/>
        <v>12.166666666666666</v>
      </c>
      <c r="H50" s="119" t="s">
        <v>2691</v>
      </c>
      <c r="I50" s="121" t="s">
        <v>628</v>
      </c>
      <c r="J50" s="113" t="s">
        <v>2694</v>
      </c>
      <c r="K50" s="116">
        <v>4821426864</v>
      </c>
      <c r="L50" s="124" t="s">
        <v>1148</v>
      </c>
      <c r="M50" s="117">
        <v>1</v>
      </c>
      <c r="N50" s="124" t="s">
        <v>27</v>
      </c>
      <c r="O50" s="124" t="s">
        <v>26</v>
      </c>
      <c r="P50" s="78"/>
    </row>
    <row r="51" spans="1:16" s="6" customFormat="1" ht="24.75" customHeight="1" outlineLevel="1" x14ac:dyDescent="0.25">
      <c r="A51" s="143">
        <v>4</v>
      </c>
      <c r="B51" s="111" t="s">
        <v>2665</v>
      </c>
      <c r="C51" s="124" t="s">
        <v>31</v>
      </c>
      <c r="D51" s="110">
        <v>423</v>
      </c>
      <c r="E51" s="145">
        <v>41265</v>
      </c>
      <c r="F51" s="145">
        <v>41851</v>
      </c>
      <c r="G51" s="160">
        <f t="shared" ref="G51:G107" si="3">IF(AND(E51&lt;&gt;"",F51&lt;&gt;""),((F51-E51)/30),"")</f>
        <v>19.533333333333335</v>
      </c>
      <c r="H51" s="114" t="s">
        <v>2692</v>
      </c>
      <c r="I51" s="121" t="s">
        <v>628</v>
      </c>
      <c r="J51" s="113" t="s">
        <v>2694</v>
      </c>
      <c r="K51" s="116">
        <v>731152652</v>
      </c>
      <c r="L51" s="124" t="s">
        <v>1148</v>
      </c>
      <c r="M51" s="117">
        <v>1</v>
      </c>
      <c r="N51" s="124" t="s">
        <v>27</v>
      </c>
      <c r="O51" s="124" t="s">
        <v>26</v>
      </c>
      <c r="P51" s="78"/>
    </row>
    <row r="52" spans="1:16" s="7" customFormat="1" ht="24.75" customHeight="1" outlineLevel="1" x14ac:dyDescent="0.25">
      <c r="A52" s="144">
        <v>5</v>
      </c>
      <c r="B52" s="111" t="s">
        <v>2665</v>
      </c>
      <c r="C52" s="124" t="s">
        <v>31</v>
      </c>
      <c r="D52" s="110">
        <v>201</v>
      </c>
      <c r="E52" s="145">
        <v>42518</v>
      </c>
      <c r="F52" s="145">
        <v>42719</v>
      </c>
      <c r="G52" s="160">
        <f t="shared" si="3"/>
        <v>6.7</v>
      </c>
      <c r="H52" s="119" t="s">
        <v>2691</v>
      </c>
      <c r="I52" s="121" t="s">
        <v>628</v>
      </c>
      <c r="J52" s="113" t="s">
        <v>2694</v>
      </c>
      <c r="K52" s="116">
        <v>1362759301</v>
      </c>
      <c r="L52" s="124" t="s">
        <v>1148</v>
      </c>
      <c r="M52" s="117">
        <v>1</v>
      </c>
      <c r="N52" s="115" t="s">
        <v>27</v>
      </c>
      <c r="O52" s="124" t="s">
        <v>26</v>
      </c>
      <c r="P52" s="79"/>
    </row>
    <row r="53" spans="1:16" s="7" customFormat="1" ht="24.75" customHeight="1" outlineLevel="1" x14ac:dyDescent="0.25">
      <c r="A53" s="144">
        <v>6</v>
      </c>
      <c r="B53" s="111" t="s">
        <v>2665</v>
      </c>
      <c r="C53" s="124" t="s">
        <v>31</v>
      </c>
      <c r="D53" s="110" t="s">
        <v>2677</v>
      </c>
      <c r="E53" s="145">
        <v>43887</v>
      </c>
      <c r="F53" s="145">
        <v>44196</v>
      </c>
      <c r="G53" s="160">
        <f t="shared" si="3"/>
        <v>10.3</v>
      </c>
      <c r="H53" s="119" t="s">
        <v>2691</v>
      </c>
      <c r="I53" s="121" t="s">
        <v>628</v>
      </c>
      <c r="J53" s="113" t="s">
        <v>2694</v>
      </c>
      <c r="K53" s="116">
        <v>2865626771</v>
      </c>
      <c r="L53" s="124" t="s">
        <v>1148</v>
      </c>
      <c r="M53" s="117">
        <v>1</v>
      </c>
      <c r="N53" s="115" t="s">
        <v>1151</v>
      </c>
      <c r="O53" s="115" t="s">
        <v>1148</v>
      </c>
      <c r="P53" s="79"/>
    </row>
    <row r="54" spans="1:16" s="7" customFormat="1" ht="24.75" customHeight="1" outlineLevel="1" x14ac:dyDescent="0.25">
      <c r="A54" s="144">
        <v>7</v>
      </c>
      <c r="B54" s="111" t="s">
        <v>2665</v>
      </c>
      <c r="C54" s="124" t="s">
        <v>31</v>
      </c>
      <c r="D54" s="110">
        <v>170</v>
      </c>
      <c r="E54" s="145">
        <v>43405</v>
      </c>
      <c r="F54" s="145">
        <v>43434</v>
      </c>
      <c r="G54" s="160">
        <f t="shared" si="3"/>
        <v>0.96666666666666667</v>
      </c>
      <c r="H54" s="114" t="s">
        <v>2690</v>
      </c>
      <c r="I54" s="121" t="s">
        <v>628</v>
      </c>
      <c r="J54" s="113" t="s">
        <v>2694</v>
      </c>
      <c r="K54" s="118">
        <v>137903592</v>
      </c>
      <c r="L54" s="124" t="s">
        <v>1148</v>
      </c>
      <c r="M54" s="117">
        <v>1</v>
      </c>
      <c r="N54" s="124" t="s">
        <v>27</v>
      </c>
      <c r="O54" s="124" t="s">
        <v>1148</v>
      </c>
      <c r="P54" s="79"/>
    </row>
    <row r="55" spans="1:16" s="7" customFormat="1" ht="24.75" customHeight="1" outlineLevel="1" x14ac:dyDescent="0.25">
      <c r="A55" s="144">
        <v>8</v>
      </c>
      <c r="B55" s="111" t="s">
        <v>2665</v>
      </c>
      <c r="C55" s="124" t="s">
        <v>31</v>
      </c>
      <c r="D55" s="110">
        <v>190</v>
      </c>
      <c r="E55" s="145">
        <v>43392</v>
      </c>
      <c r="F55" s="145">
        <v>43434</v>
      </c>
      <c r="G55" s="160">
        <f t="shared" si="3"/>
        <v>1.4</v>
      </c>
      <c r="H55" s="114" t="s">
        <v>2691</v>
      </c>
      <c r="I55" s="121" t="s">
        <v>628</v>
      </c>
      <c r="J55" s="113" t="s">
        <v>2694</v>
      </c>
      <c r="K55" s="118">
        <v>285848676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43484</v>
      </c>
      <c r="F56" s="145">
        <v>43829</v>
      </c>
      <c r="G56" s="160">
        <f t="shared" si="3"/>
        <v>11.5</v>
      </c>
      <c r="H56" s="114" t="s">
        <v>2691</v>
      </c>
      <c r="I56" s="121" t="s">
        <v>628</v>
      </c>
      <c r="J56" s="113" t="s">
        <v>2694</v>
      </c>
      <c r="K56" s="118">
        <v>2313635278</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43483</v>
      </c>
      <c r="F57" s="145">
        <v>43829</v>
      </c>
      <c r="G57" s="160">
        <f t="shared" si="3"/>
        <v>11.533333333333333</v>
      </c>
      <c r="H57" s="64" t="s">
        <v>2690</v>
      </c>
      <c r="I57" s="121" t="s">
        <v>628</v>
      </c>
      <c r="J57" s="63" t="s">
        <v>2694</v>
      </c>
      <c r="K57" s="66">
        <v>1207089059</v>
      </c>
      <c r="L57" s="124" t="s">
        <v>1148</v>
      </c>
      <c r="M57" s="117">
        <v>1</v>
      </c>
      <c r="N57" s="124" t="s">
        <v>27</v>
      </c>
      <c r="O57" s="124" t="s">
        <v>1148</v>
      </c>
      <c r="P57" s="79"/>
    </row>
    <row r="58" spans="1:16" s="7" customFormat="1" ht="24.75" customHeight="1" outlineLevel="1" x14ac:dyDescent="0.25">
      <c r="A58" s="144">
        <v>11</v>
      </c>
      <c r="B58" s="64" t="s">
        <v>2665</v>
      </c>
      <c r="C58" s="124" t="s">
        <v>31</v>
      </c>
      <c r="D58" s="63" t="s">
        <v>2680</v>
      </c>
      <c r="E58" s="145">
        <v>42399</v>
      </c>
      <c r="F58" s="145">
        <v>42521</v>
      </c>
      <c r="G58" s="160">
        <f t="shared" si="3"/>
        <v>4.0666666666666664</v>
      </c>
      <c r="H58" s="64" t="s">
        <v>2691</v>
      </c>
      <c r="I58" s="121" t="s">
        <v>628</v>
      </c>
      <c r="J58" s="63" t="s">
        <v>2694</v>
      </c>
      <c r="K58" s="66">
        <v>826348094</v>
      </c>
      <c r="L58" s="124" t="s">
        <v>1148</v>
      </c>
      <c r="M58" s="117">
        <v>1</v>
      </c>
      <c r="N58" s="124" t="s">
        <v>27</v>
      </c>
      <c r="O58" s="124" t="s">
        <v>1148</v>
      </c>
      <c r="P58" s="79"/>
    </row>
    <row r="59" spans="1:16" s="7" customFormat="1" ht="24.75" customHeight="1" outlineLevel="1" x14ac:dyDescent="0.25">
      <c r="A59" s="144">
        <v>12</v>
      </c>
      <c r="B59" s="64" t="s">
        <v>2665</v>
      </c>
      <c r="C59" s="124" t="s">
        <v>31</v>
      </c>
      <c r="D59" s="63" t="s">
        <v>2681</v>
      </c>
      <c r="E59" s="145">
        <v>42401</v>
      </c>
      <c r="F59" s="145">
        <v>42521</v>
      </c>
      <c r="G59" s="160">
        <f t="shared" si="3"/>
        <v>4</v>
      </c>
      <c r="H59" s="64" t="s">
        <v>2691</v>
      </c>
      <c r="I59" s="121" t="s">
        <v>628</v>
      </c>
      <c r="J59" s="63" t="s">
        <v>2695</v>
      </c>
      <c r="K59" s="66">
        <v>416440245</v>
      </c>
      <c r="L59" s="124" t="s">
        <v>1148</v>
      </c>
      <c r="M59" s="117">
        <v>1</v>
      </c>
      <c r="N59" s="124" t="s">
        <v>27</v>
      </c>
      <c r="O59" s="124" t="s">
        <v>1148</v>
      </c>
      <c r="P59" s="79"/>
    </row>
    <row r="60" spans="1:16" s="7" customFormat="1" ht="24.75" customHeight="1" outlineLevel="1" x14ac:dyDescent="0.25">
      <c r="A60" s="144">
        <v>13</v>
      </c>
      <c r="B60" s="64" t="s">
        <v>2665</v>
      </c>
      <c r="C60" s="124" t="s">
        <v>31</v>
      </c>
      <c r="D60" s="63" t="s">
        <v>2682</v>
      </c>
      <c r="E60" s="145">
        <v>38019</v>
      </c>
      <c r="F60" s="145">
        <v>38412</v>
      </c>
      <c r="G60" s="160">
        <f t="shared" si="3"/>
        <v>13.1</v>
      </c>
      <c r="H60" s="64" t="s">
        <v>2692</v>
      </c>
      <c r="I60" s="121" t="s">
        <v>628</v>
      </c>
      <c r="J60" s="63" t="s">
        <v>2694</v>
      </c>
      <c r="K60" s="66">
        <v>110573963</v>
      </c>
      <c r="L60" s="124" t="s">
        <v>1148</v>
      </c>
      <c r="M60" s="117">
        <v>1</v>
      </c>
      <c r="N60" s="124" t="s">
        <v>27</v>
      </c>
      <c r="O60" s="124" t="s">
        <v>1148</v>
      </c>
      <c r="P60" s="79"/>
    </row>
    <row r="61" spans="1:16" s="7" customFormat="1" ht="24.75" customHeight="1" outlineLevel="1" x14ac:dyDescent="0.25">
      <c r="A61" s="144">
        <v>14</v>
      </c>
      <c r="B61" s="64" t="s">
        <v>2665</v>
      </c>
      <c r="C61" s="124" t="s">
        <v>31</v>
      </c>
      <c r="D61" s="63" t="s">
        <v>2683</v>
      </c>
      <c r="E61" s="145">
        <v>38384</v>
      </c>
      <c r="F61" s="145">
        <v>38594</v>
      </c>
      <c r="G61" s="160">
        <f t="shared" si="3"/>
        <v>7</v>
      </c>
      <c r="H61" s="64" t="s">
        <v>2692</v>
      </c>
      <c r="I61" s="121" t="s">
        <v>628</v>
      </c>
      <c r="J61" s="63" t="s">
        <v>2694</v>
      </c>
      <c r="K61" s="66">
        <v>129489038</v>
      </c>
      <c r="L61" s="124" t="s">
        <v>1148</v>
      </c>
      <c r="M61" s="117">
        <v>1</v>
      </c>
      <c r="N61" s="124" t="s">
        <v>27</v>
      </c>
      <c r="O61" s="124" t="s">
        <v>1148</v>
      </c>
      <c r="P61" s="79"/>
    </row>
    <row r="62" spans="1:16" s="7" customFormat="1" ht="24.75" customHeight="1" outlineLevel="1" x14ac:dyDescent="0.25">
      <c r="A62" s="144">
        <v>15</v>
      </c>
      <c r="B62" s="64" t="s">
        <v>2665</v>
      </c>
      <c r="C62" s="124" t="s">
        <v>31</v>
      </c>
      <c r="D62" s="63" t="s">
        <v>2684</v>
      </c>
      <c r="E62" s="145">
        <v>38719</v>
      </c>
      <c r="F62" s="145">
        <v>39082</v>
      </c>
      <c r="G62" s="160">
        <f t="shared" si="3"/>
        <v>12.1</v>
      </c>
      <c r="H62" s="64" t="s">
        <v>2693</v>
      </c>
      <c r="I62" s="121" t="s">
        <v>628</v>
      </c>
      <c r="J62" s="63" t="s">
        <v>2694</v>
      </c>
      <c r="K62" s="66">
        <v>144427116</v>
      </c>
      <c r="L62" s="124" t="s">
        <v>1148</v>
      </c>
      <c r="M62" s="117">
        <v>1</v>
      </c>
      <c r="N62" s="124" t="s">
        <v>27</v>
      </c>
      <c r="O62" s="124" t="s">
        <v>1148</v>
      </c>
      <c r="P62" s="79"/>
    </row>
    <row r="63" spans="1:16" s="7" customFormat="1" ht="24.75" customHeight="1" outlineLevel="1" x14ac:dyDescent="0.25">
      <c r="A63" s="144">
        <v>16</v>
      </c>
      <c r="B63" s="64" t="s">
        <v>2665</v>
      </c>
      <c r="C63" s="124" t="s">
        <v>31</v>
      </c>
      <c r="D63" s="63" t="s">
        <v>2684</v>
      </c>
      <c r="E63" s="145">
        <v>39111</v>
      </c>
      <c r="F63" s="145">
        <v>39447</v>
      </c>
      <c r="G63" s="160">
        <f t="shared" si="3"/>
        <v>11.2</v>
      </c>
      <c r="H63" s="64" t="s">
        <v>2693</v>
      </c>
      <c r="I63" s="121" t="s">
        <v>628</v>
      </c>
      <c r="J63" s="63" t="s">
        <v>2694</v>
      </c>
      <c r="K63" s="66">
        <v>150204201</v>
      </c>
      <c r="L63" s="124" t="s">
        <v>1148</v>
      </c>
      <c r="M63" s="117">
        <v>1</v>
      </c>
      <c r="N63" s="124" t="s">
        <v>27</v>
      </c>
      <c r="O63" s="124" t="s">
        <v>1148</v>
      </c>
      <c r="P63" s="79"/>
    </row>
    <row r="64" spans="1:16" s="7" customFormat="1" ht="24.75" customHeight="1" outlineLevel="1" x14ac:dyDescent="0.25">
      <c r="A64" s="144">
        <v>17</v>
      </c>
      <c r="B64" s="64" t="s">
        <v>2665</v>
      </c>
      <c r="C64" s="124" t="s">
        <v>31</v>
      </c>
      <c r="D64" s="63" t="s">
        <v>2685</v>
      </c>
      <c r="E64" s="145">
        <v>39449</v>
      </c>
      <c r="F64" s="145">
        <v>39812</v>
      </c>
      <c r="G64" s="160">
        <f t="shared" si="3"/>
        <v>12.1</v>
      </c>
      <c r="H64" s="64" t="s">
        <v>2692</v>
      </c>
      <c r="I64" s="121" t="s">
        <v>628</v>
      </c>
      <c r="J64" s="63" t="s">
        <v>2694</v>
      </c>
      <c r="K64" s="66">
        <v>236363893</v>
      </c>
      <c r="L64" s="124" t="s">
        <v>1148</v>
      </c>
      <c r="M64" s="117">
        <v>1</v>
      </c>
      <c r="N64" s="124" t="s">
        <v>27</v>
      </c>
      <c r="O64" s="124" t="s">
        <v>1148</v>
      </c>
      <c r="P64" s="79"/>
    </row>
    <row r="65" spans="1:16" s="7" customFormat="1" ht="24.75" customHeight="1" outlineLevel="1" x14ac:dyDescent="0.25">
      <c r="A65" s="144">
        <v>18</v>
      </c>
      <c r="B65" s="64" t="s">
        <v>2665</v>
      </c>
      <c r="C65" s="124" t="s">
        <v>31</v>
      </c>
      <c r="D65" s="63" t="s">
        <v>2686</v>
      </c>
      <c r="E65" s="145">
        <v>39836</v>
      </c>
      <c r="F65" s="145">
        <v>40178</v>
      </c>
      <c r="G65" s="160">
        <f t="shared" si="3"/>
        <v>11.4</v>
      </c>
      <c r="H65" s="64" t="s">
        <v>2693</v>
      </c>
      <c r="I65" s="121" t="s">
        <v>628</v>
      </c>
      <c r="J65" s="63" t="s">
        <v>2694</v>
      </c>
      <c r="K65" s="66">
        <v>179200510</v>
      </c>
      <c r="L65" s="124" t="s">
        <v>1148</v>
      </c>
      <c r="M65" s="117">
        <v>1</v>
      </c>
      <c r="N65" s="124" t="s">
        <v>27</v>
      </c>
      <c r="O65" s="124" t="s">
        <v>1148</v>
      </c>
      <c r="P65" s="79"/>
    </row>
    <row r="66" spans="1:16" s="7" customFormat="1" ht="24.75" customHeight="1" outlineLevel="1" x14ac:dyDescent="0.25">
      <c r="A66" s="144">
        <v>19</v>
      </c>
      <c r="B66" s="64" t="s">
        <v>2665</v>
      </c>
      <c r="C66" s="124" t="s">
        <v>31</v>
      </c>
      <c r="D66" s="63" t="s">
        <v>2687</v>
      </c>
      <c r="E66" s="145">
        <v>40182</v>
      </c>
      <c r="F66" s="145">
        <v>40543</v>
      </c>
      <c r="G66" s="160">
        <f t="shared" si="3"/>
        <v>12.033333333333333</v>
      </c>
      <c r="H66" s="64" t="s">
        <v>2693</v>
      </c>
      <c r="I66" s="121" t="s">
        <v>628</v>
      </c>
      <c r="J66" s="63" t="s">
        <v>2694</v>
      </c>
      <c r="K66" s="66">
        <v>230888530</v>
      </c>
      <c r="L66" s="124" t="s">
        <v>1148</v>
      </c>
      <c r="M66" s="117">
        <v>1</v>
      </c>
      <c r="N66" s="124" t="s">
        <v>27</v>
      </c>
      <c r="O66" s="124" t="s">
        <v>1148</v>
      </c>
      <c r="P66" s="79"/>
    </row>
    <row r="67" spans="1:16" s="7" customFormat="1" ht="24.75" customHeight="1" outlineLevel="1" x14ac:dyDescent="0.25">
      <c r="A67" s="144">
        <v>20</v>
      </c>
      <c r="B67" s="64" t="s">
        <v>2665</v>
      </c>
      <c r="C67" s="124" t="s">
        <v>31</v>
      </c>
      <c r="D67" s="63" t="s">
        <v>2688</v>
      </c>
      <c r="E67" s="145">
        <v>40546</v>
      </c>
      <c r="F67" s="145">
        <v>40908</v>
      </c>
      <c r="G67" s="160">
        <f t="shared" si="3"/>
        <v>12.066666666666666</v>
      </c>
      <c r="H67" s="64" t="s">
        <v>2693</v>
      </c>
      <c r="I67" s="121" t="s">
        <v>628</v>
      </c>
      <c r="J67" s="63" t="s">
        <v>2694</v>
      </c>
      <c r="K67" s="66">
        <v>275722729</v>
      </c>
      <c r="L67" s="124" t="s">
        <v>1148</v>
      </c>
      <c r="M67" s="117">
        <v>1</v>
      </c>
      <c r="N67" s="124" t="s">
        <v>27</v>
      </c>
      <c r="O67" s="124" t="s">
        <v>1148</v>
      </c>
      <c r="P67" s="79"/>
    </row>
    <row r="68" spans="1:16" s="7" customFormat="1" ht="24.75" customHeight="1" outlineLevel="1" x14ac:dyDescent="0.25">
      <c r="A68" s="144">
        <v>21</v>
      </c>
      <c r="B68" s="64" t="s">
        <v>2665</v>
      </c>
      <c r="C68" s="124" t="s">
        <v>31</v>
      </c>
      <c r="D68" s="63" t="s">
        <v>2689</v>
      </c>
      <c r="E68" s="145">
        <v>40928</v>
      </c>
      <c r="F68" s="145">
        <v>41090</v>
      </c>
      <c r="G68" s="160">
        <f t="shared" si="3"/>
        <v>5.4</v>
      </c>
      <c r="H68" s="64" t="s">
        <v>2692</v>
      </c>
      <c r="I68" s="121" t="s">
        <v>628</v>
      </c>
      <c r="J68" s="63" t="s">
        <v>2694</v>
      </c>
      <c r="K68" s="66">
        <v>188838818</v>
      </c>
      <c r="L68" s="124" t="s">
        <v>1148</v>
      </c>
      <c r="M68" s="117">
        <v>1</v>
      </c>
      <c r="N68" s="124" t="s">
        <v>27</v>
      </c>
      <c r="O68" s="124"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21777546</v>
      </c>
      <c r="F185" s="92"/>
      <c r="G185" s="93"/>
      <c r="H185" s="88"/>
      <c r="I185" s="90" t="s">
        <v>2627</v>
      </c>
      <c r="J185" s="166">
        <f>+SUM(M179:M183)</f>
        <v>0.04</v>
      </c>
      <c r="K185" s="202" t="s">
        <v>2628</v>
      </c>
      <c r="L185" s="202"/>
      <c r="M185" s="94">
        <f>+J185*(SUM(K20:K35))</f>
        <v>29036728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42122</v>
      </c>
      <c r="D193" s="5"/>
      <c r="E193" s="126">
        <v>477</v>
      </c>
      <c r="F193" s="5"/>
      <c r="G193" s="5"/>
      <c r="H193" s="147" t="s">
        <v>2696</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2699</v>
      </c>
      <c r="L211" s="21"/>
      <c r="M211" s="21"/>
      <c r="N211" s="21"/>
      <c r="O211" s="8"/>
    </row>
    <row r="212" spans="1:15" x14ac:dyDescent="0.25">
      <c r="A212" s="9"/>
      <c r="B212" s="27" t="s">
        <v>2619</v>
      </c>
      <c r="C212" s="147" t="s">
        <v>2696</v>
      </c>
      <c r="D212" s="21"/>
      <c r="G212" s="27" t="s">
        <v>2621</v>
      </c>
      <c r="H212" s="148" t="s">
        <v>2698</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2006/metadata/properties"/>
    <ds:schemaRef ds:uri="http://www.w3.org/XML/1998/namespace"/>
    <ds:schemaRef ds:uri="4fb10211-09fb-4e80-9f0b-184718d5d98c"/>
    <ds:schemaRef ds:uri="http://purl.org/dc/dcmitype/"/>
    <ds:schemaRef ds:uri="http://purl.org/dc/elements/1.1/"/>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2020-12-29T16:51:05Z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