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EQUIDAD\QUIBDO\INV-131\DEFINITIVO\"/>
    </mc:Choice>
  </mc:AlternateContent>
  <xr:revisionPtr revIDLastSave="0" documentId="13_ncr:1_{174C3E9E-F9C5-4E6F-A8CB-EA53DB29D2B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<sst xmlns="http://schemas.openxmlformats.org/spreadsheetml/2006/main" count="3066" uniqueCount="2697">
  <si>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</si>
  <si>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</si>
  <si>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</si>
  <si>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</si>
  <si>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</si>
  <si>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</si>
  <si>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</si>
  <si>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</si>
  <si>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</si>
  <si>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</si>
  <si>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</si>
  <si>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</si>
  <si>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</si>
  <si>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</si>
  <si>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</si>
  <si>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</si>
  <si>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</si>
  <si>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</si>
  <si>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</si>
  <si>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</si>
  <si>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</si>
  <si>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</si>
  <si>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</si>
  <si>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</si>
  <si>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</si>
  <si>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</si>
  <si>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</si>
  <si>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</si>
  <si>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</si>
  <si>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</si>
  <si>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</si>
  <si>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</si>
  <si>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</si>
  <si>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</si>
  <si>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</si>
  <si>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</si>
  <si>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</si>
  <si>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</si>
  <si>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</si>
  <si>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</si>
  <si>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</si>
  <si>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</si>
  <si>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</si>
  <si>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</si>
  <si>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</si>
  <si>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</si>
  <si>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</si>
  <si>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</si>
  <si>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</si>
  <si>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</si>
  <si>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</si>
  <si>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</si>
  <si>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</si>
  <si>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</si>
  <si>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</si>
  <si>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</si>
  <si>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</si>
  <si>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</si>
  <si>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</si>
  <si>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</si>
  <si>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</si>
  <si>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</si>
  <si>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</si>
  <si>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</si>
  <si>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</si>
  <si>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</si>
  <si>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</si>
  <si>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</si>
  <si>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</si>
  <si>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</si>
  <si>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</si>
  <si>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</si>
  <si>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</si>
  <si>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</si>
  <si>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</si>
  <si>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</si>
  <si>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</si>
  <si>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</si>
  <si>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</si>
  <si>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</si>
  <si>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</si>
  <si>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</si>
  <si>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</si>
  <si>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</si>
  <si>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</si>
  <si>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</si>
  <si>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</si>
  <si>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</si>
  <si>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</si>
  <si>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</si>
  <si>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</si>
  <si>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</si>
  <si>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</si>
  <si>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</si>
  <si>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</si>
  <si>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</si>
  <si>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</si>
  <si>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</si>
  <si>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</si>
  <si>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</si>
  <si>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</si>
  <si>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</si>
  <si>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</si>
  <si>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</si>
  <si>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</si>
  <si>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</si>
  <si>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</si>
  <si>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</si>
  <si>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</si>
  <si>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</si>
  <si>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</si>
  <si>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</si>
  <si>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</si>
  <si>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</si>
  <si>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</si>
  <si>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</si>
  <si>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</si>
  <si>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</si>
  <si>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</si>
  <si>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</si>
  <si>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</si>
  <si>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</si>
  <si>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</si>
  <si>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</si>
  <si>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</si>
  <si>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</si>
  <si>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</si>
  <si>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</si>
  <si>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</si>
  <si>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</si>
  <si>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</si>
  <si>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</si>
  <si>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</si>
  <si>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</si>
  <si>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</si>
  <si>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</si>
  <si>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</si>
  <si>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</si>
  <si>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</si>
  <si>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</si>
  <si>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</si>
  <si>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</si>
  <si>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</si>
  <si>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</si>
  <si>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</si>
  <si>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</si>
  <si>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</si>
  <si>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</si>
  <si>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</si>
  <si>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</si>
  <si>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</si>
  <si>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</si>
  <si>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</si>
  <si>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</si>
  <si>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</si>
  <si>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</si>
  <si>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</si>
  <si>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</si>
  <si>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</si>
  <si>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</si>
  <si>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</si>
  <si>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</si>
  <si>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</si>
  <si>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</si>
  <si>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</si>
  <si>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</si>
  <si>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</si>
  <si>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</si>
  <si>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</si>
  <si>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</si>
  <si>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</si>
  <si>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</si>
  <si>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</si>
  <si>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</si>
  <si>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</si>
  <si>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</si>
  <si>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</si>
  <si>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</si>
  <si>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</si>
  <si>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</si>
  <si>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</si>
  <si>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</si>
  <si>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</si>
  <si>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</si>
  <si>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</si>
  <si>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</si>
  <si>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</si>
  <si>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</si>
  <si>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</si>
  <si>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</si>
  <si>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</si>
  <si>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</si>
  <si>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</si>
  <si>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</si>
  <si>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</si>
  <si>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</si>
  <si>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</si>
  <si>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</si>
  <si>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</si>
  <si>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</si>
  <si>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</si>
  <si>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</si>
  <si>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</si>
  <si>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</si>
  <si>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</si>
  <si>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</si>
  <si>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</si>
  <si>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</si>
  <si>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</si>
  <si>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</si>
  <si>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</si>
  <si>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</si>
  <si>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</si>
  <si>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</si>
  <si>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</si>
  <si>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</si>
  <si>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</si>
  <si>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</si>
  <si>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</si>
  <si>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</si>
  <si>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</si>
  <si>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</si>
  <si>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</si>
  <si>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</si>
  <si>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</si>
  <si>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</si>
  <si>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</si>
  <si>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</si>
  <si>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</si>
  <si>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</si>
  <si>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</si>
  <si>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</si>
  <si>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</si>
  <si>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</si>
  <si>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</si>
  <si>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</si>
  <si>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</si>
  <si>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</si>
  <si>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</si>
  <si>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</si>
  <si>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</si>
  <si>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</si>
  <si>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</si>
  <si>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</si>
  <si>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</si>
  <si>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</si>
  <si>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</si>
  <si>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</si>
  <si>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</si>
  <si>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</si>
  <si>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</si>
  <si>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</si>
  <si>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</si>
  <si>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</si>
  <si>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</si>
  <si>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</si>
  <si>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</si>
  <si>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</si>
  <si>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</si>
  <si>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</si>
  <si>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</si>
  <si>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</si>
  <si>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</si>
  <si>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</si>
  <si>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</si>
  <si>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</si>
  <si>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</si>
  <si>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</si>
  <si>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</si>
  <si>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</si>
  <si>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</si>
  <si>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</si>
  <si>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</si>
  <si>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</si>
  <si>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</si>
  <si>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</si>
  <si>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</si>
  <si>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</si>
  <si>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</si>
  <si>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</si>
  <si>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</si>
  <si>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</si>
  <si>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</si>
  <si>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</si>
  <si>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</si>
  <si>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</si>
  <si>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</si>
  <si>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</si>
  <si>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</si>
  <si>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</si>
  <si>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</si>
  <si>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</si>
  <si>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</si>
  <si>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</si>
  <si>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</si>
  <si>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</si>
  <si>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</si>
  <si>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</si>
  <si>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</si>
  <si>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</si>
  <si>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</si>
  <si>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</si>
  <si>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</si>
  <si>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</si>
  <si>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</si>
  <si>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</si>
  <si>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</si>
  <si>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</si>
  <si>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</si>
  <si>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</si>
  <si>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</si>
  <si>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</si>
  <si>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</si>
  <si>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</si>
  <si>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</si>
  <si>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</si>
  <si>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</si>
  <si>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</si>
  <si>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</si>
  <si>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</si>
  <si>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</si>
  <si>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</si>
  <si>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</si>
  <si>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</si>
  <si>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</si>
  <si>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</si>
  <si>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</si>
  <si>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</si>
  <si>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</si>
  <si>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</si>
  <si>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</si>
  <si>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</si>
  <si>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</si>
  <si>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</si>
  <si>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</si>
  <si>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</si>
  <si>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</si>
  <si>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</si>
  <si>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</si>
  <si>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</si>
  <si>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</si>
  <si>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</si>
  <si>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</si>
  <si>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</si>
  <si>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</si>
  <si>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</si>
  <si>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</si>
  <si>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</si>
  <si>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</si>
  <si>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</si>
  <si>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</si>
  <si>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</si>
  <si>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</si>
  <si>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</si>
  <si>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</si>
  <si>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</si>
  <si>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</si>
  <si>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</si>
  <si>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</si>
  <si>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</si>
  <si>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</si>
  <si>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</si>
  <si>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</si>
  <si>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</si>
  <si>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</si>
  <si>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</si>
  <si>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</si>
  <si>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</si>
  <si>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</si>
  <si>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</si>
  <si>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</si>
  <si>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</si>
  <si>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</si>
  <si>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</si>
  <si>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</si>
  <si>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</si>
  <si>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</si>
  <si>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</si>
  <si>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</si>
  <si>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</si>
  <si>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</si>
  <si>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</si>
  <si>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</si>
  <si>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</si>
  <si>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</si>
  <si>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</si>
  <si>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</si>
  <si>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</si>
  <si>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</si>
  <si>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</si>
  <si>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</si>
  <si>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</si>
  <si>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</si>
  <si>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</si>
  <si>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</si>
  <si>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</si>
  <si>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</si>
  <si>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</si>
  <si>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</si>
  <si>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</si>
  <si>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</si>
  <si>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</si>
  <si>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</si>
  <si>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</si>
  <si>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</si>
  <si>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</si>
  <si>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</si>
  <si>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</si>
  <si>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</si>
  <si>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</si>
  <si>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</si>
  <si>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</si>
  <si>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</si>
  <si>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</si>
  <si>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</si>
  <si>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</si>
  <si>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</si>
  <si>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</si>
  <si>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</si>
  <si>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</si>
  <si>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</si>
  <si>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</si>
  <si>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</si>
  <si>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</si>
  <si>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</si>
  <si>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</si>
  <si>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</si>
  <si>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</si>
  <si>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</si>
  <si>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</si>
  <si>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</si>
  <si>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</si>
  <si>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</si>
  <si>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</si>
  <si>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</si>
  <si>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</si>
  <si>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</si>
  <si>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</si>
  <si>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</si>
  <si>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</si>
  <si>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</si>
  <si>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</si>
  <si>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</si>
  <si>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</si>
  <si>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</si>
  <si>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</si>
  <si>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</si>
  <si>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</si>
  <si>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</si>
  <si>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</si>
  <si>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</si>
  <si>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</si>
  <si>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</si>
  <si>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</si>
  <si>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</si>
  <si>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</si>
  <si>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</si>
  <si>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</si>
  <si>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</si>
  <si>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</si>
  <si>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</si>
  <si>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</si>
  <si>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</si>
  <si>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</si>
  <si>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</si>
  <si>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</si>
  <si>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</si>
  <si>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</si>
  <si>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</si>
  <si>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</si>
  <si>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</si>
  <si>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</si>
  <si>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</si>
  <si>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</si>
  <si>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</si>
  <si>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</si>
  <si>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</si>
  <si>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</si>
  <si>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</si>
  <si>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</si>
  <si>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</si>
  <si>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</si>
  <si>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</si>
  <si>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</si>
  <si>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</si>
  <si>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</si>
  <si>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</si>
  <si>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</si>
  <si>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</si>
  <si>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</si>
  <si>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</si>
  <si>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</si>
  <si>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</si>
  <si>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</si>
  <si>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</si>
  <si>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</si>
  <si>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</si>
  <si>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</si>
  <si>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</si>
  <si>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</si>
  <si>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</si>
  <si>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</si>
  <si>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</si>
  <si>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</si>
  <si>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</si>
  <si>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</si>
  <si>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</si>
  <si>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</si>
  <si>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</si>
  <si>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</si>
  <si>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</si>
  <si>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</si>
  <si>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</si>
  <si>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</si>
  <si>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</si>
  <si>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</si>
  <si>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</si>
  <si>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</si>
  <si>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</si>
  <si>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</si>
  <si>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</si>
  <si>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</si>
  <si>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</si>
  <si>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</si>
  <si>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</si>
  <si>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</si>
  <si>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</si>
  <si>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</si>
  <si>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</si>
  <si>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</si>
  <si>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</si>
  <si>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</si>
  <si>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</si>
  <si>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</si>
  <si>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</si>
  <si>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</si>
  <si>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</si>
  <si>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</si>
  <si>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</si>
  <si>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</si>
  <si>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</si>
  <si>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</si>
  <si>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</si>
  <si>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</si>
  <si>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</si>
  <si>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</si>
  <si>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</si>
  <si>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</si>
  <si>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</si>
  <si>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</si>
  <si>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</si>
  <si>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</si>
  <si>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</si>
  <si>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</si>
  <si>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</si>
  <si>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</si>
  <si>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</si>
  <si>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</si>
  <si>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</si>
  <si>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</si>
  <si>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</si>
  <si>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</si>
  <si>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</si>
  <si>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</si>
  <si>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</si>
  <si>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</si>
  <si>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</si>
  <si>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</si>
  <si>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</si>
  <si>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</si>
  <si>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</si>
  <si>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</si>
  <si>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</si>
  <si>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</si>
  <si>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</si>
  <si>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</si>
  <si>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</si>
  <si>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</si>
  <si>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</si>
  <si>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</si>
  <si>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</si>
  <si>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</si>
  <si>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</si>
  <si>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</si>
  <si>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</si>
  <si>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</si>
  <si>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</si>
  <si>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</si>
  <si>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</si>
  <si>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</si>
  <si>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</si>
  <si>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</si>
  <si>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</si>
  <si>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</si>
  <si>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</si>
  <si>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</si>
  <si>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</si>
  <si>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</si>
  <si>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</si>
  <si>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</si>
  <si>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</si>
  <si>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</si>
  <si>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</si>
  <si>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</si>
  <si>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</si>
  <si>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</si>
  <si>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</si>
  <si>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</si>
  <si>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</si>
  <si>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</si>
  <si>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</si>
  <si>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</si>
  <si>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</si>
  <si>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</si>
  <si>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</si>
  <si>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</si>
  <si>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</si>
  <si>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</si>
  <si>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</si>
  <si>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</si>
  <si>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</si>
  <si>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</si>
  <si>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</si>
  <si>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</si>
  <si>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</si>
  <si>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</si>
  <si>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</si>
  <si>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</si>
  <si>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</si>
  <si>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</si>
  <si>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</si>
  <si>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</si>
  <si>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</si>
  <si>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</si>
  <si>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</si>
  <si>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</si>
  <si>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</si>
  <si>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</si>
  <si>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</si>
  <si>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</si>
  <si>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</si>
  <si>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</si>
  <si>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</si>
  <si>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</si>
  <si>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</si>
  <si>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</si>
  <si>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</si>
  <si>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</si>
  <si>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</si>
  <si>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</si>
  <si>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</si>
  <si>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</si>
  <si>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</si>
  <si>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</si>
  <si>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</si>
  <si>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</si>
  <si>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</si>
  <si>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</si>
  <si>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</si>
  <si>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</si>
  <si>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</si>
  <si>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</si>
  <si>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</si>
  <si>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</si>
  <si>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</si>
  <si>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</si>
  <si>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</si>
  <si>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</si>
  <si>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</si>
  <si>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</si>
  <si>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</si>
  <si>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</si>
  <si>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</si>
  <si>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</si>
  <si>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</si>
  <si>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</si>
  <si>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</si>
  <si>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</si>
  <si>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</si>
  <si>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</si>
  <si>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</si>
  <si>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</si>
  <si>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</si>
  <si>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</si>
  <si>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</si>
  <si>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</si>
  <si>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</si>
  <si>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</si>
  <si>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</si>
  <si>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</si>
  <si>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</si>
  <si>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</si>
  <si>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</si>
  <si>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</si>
  <si>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</si>
  <si>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</si>
  <si>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</si>
  <si>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</si>
  <si>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</si>
  <si>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</si>
  <si>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</si>
  <si>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</si>
  <si>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</si>
  <si>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</si>
  <si>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</si>
  <si>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</si>
  <si>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</si>
  <si>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</si>
  <si>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</si>
  <si>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</si>
  <si>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</si>
  <si>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</si>
  <si>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</si>
  <si>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</si>
  <si>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</si>
  <si>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</si>
  <si>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</si>
  <si>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</si>
  <si>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</si>
  <si>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</si>
  <si>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</si>
  <si>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</si>
  <si>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</si>
  <si>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</si>
  <si>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</si>
  <si>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</si>
  <si>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</si>
  <si>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</si>
  <si>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</si>
  <si>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</si>
  <si>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</si>
  <si>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</si>
  <si>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</si>
  <si>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</si>
  <si>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</si>
  <si>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</si>
  <si>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</si>
  <si>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</si>
  <si>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</si>
  <si>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</si>
  <si>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</si>
  <si>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</si>
  <si>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</si>
  <si>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</si>
  <si>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</si>
  <si>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</si>
  <si>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</si>
  <si>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</si>
  <si>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</si>
  <si>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</si>
  <si>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</si>
  <si>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</si>
  <si>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</si>
  <si>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</si>
  <si>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</si>
  <si>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</si>
  <si>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</si>
  <si>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</si>
  <si>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</si>
  <si>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</si>
  <si>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</si>
  <si>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</si>
  <si>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</si>
  <si>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</si>
  <si>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</si>
  <si>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</si>
  <si>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</si>
  <si>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</si>
  <si>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</si>
  <si>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</si>
  <si>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</si>
  <si>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</si>
  <si>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</si>
  <si>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</si>
  <si>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</si>
  <si>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</si>
  <si>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</si>
  <si>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</si>
  <si>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</si>
  <si>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</si>
  <si>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</si>
  <si>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</si>
  <si>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</si>
  <si>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</si>
  <si>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</si>
  <si>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</si>
  <si>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</si>
  <si>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</si>
  <si>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</si>
  <si>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</si>
  <si>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</si>
  <si>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</si>
  <si>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</si>
  <si>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</si>
  <si>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</si>
  <si>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</si>
  <si>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</si>
  <si>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</si>
  <si>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</si>
  <si>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</si>
  <si>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</si>
  <si>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</si>
  <si>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</si>
  <si>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</si>
  <si>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</si>
  <si>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</si>
  <si>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</si>
  <si>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</si>
  <si>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</si>
  <si>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</si>
  <si>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</si>
  <si>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</si>
  <si>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</si>
  <si>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</si>
  <si>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</si>
  <si>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</si>
  <si>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</si>
  <si>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</si>
  <si>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</si>
  <si>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</si>
  <si>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</si>
  <si>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</si>
  <si>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</si>
  <si>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</si>
  <si>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</si>
  <si>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</si>
  <si>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</si>
  <si>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</si>
  <si>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</si>
  <si>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</si>
  <si>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</si>
  <si>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</si>
  <si>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</si>
  <si>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</si>
  <si>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</si>
  <si>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</si>
  <si>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</si>
  <si>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</si>
  <si>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</si>
  <si>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</si>
  <si>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</si>
  <si>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</si>
  <si>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</si>
  <si>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</si>
  <si>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</si>
  <si>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</si>
  <si>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</si>
  <si>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</si>
  <si>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</si>
  <si>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</si>
  <si>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</si>
  <si>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</si>
  <si>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</si>
  <si>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</si>
  <si>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</si>
  <si>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</si>
  <si>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</si>
  <si>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</si>
  <si>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</si>
  <si>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</si>
  <si>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</si>
  <si>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</si>
  <si>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</si>
  <si>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</si>
  <si>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</si>
  <si>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</si>
  <si>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</si>
  <si>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</si>
  <si>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</si>
  <si>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</si>
  <si>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</si>
  <si>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</si>
  <si>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</si>
  <si>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</si>
  <si>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</si>
  <si>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</si>
  <si>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</si>
  <si>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</si>
  <si>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</si>
  <si>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</si>
  <si>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</si>
  <si>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</si>
  <si>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</si>
  <si>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</si>
  <si>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</si>
  <si>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</si>
  <si>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</si>
  <si>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</si>
  <si>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</si>
  <si>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</si>
  <si>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</si>
  <si>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</si>
  <si>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</si>
  <si>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</si>
  <si>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</si>
  <si>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</si>
  <si>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</si>
  <si>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</si>
  <si>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</si>
  <si>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</si>
  <si>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</si>
  <si>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</si>
  <si>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</si>
  <si>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</si>
  <si>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</si>
  <si>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</si>
  <si>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</si>
  <si>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</si>
  <si>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</si>
  <si>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</si>
  <si>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</si>
  <si>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</si>
  <si>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</si>
  <si>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</si>
  <si>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</si>
  <si>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</si>
  <si>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</si>
  <si>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</si>
  <si>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</si>
  <si>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</si>
  <si>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</si>
  <si>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</si>
  <si>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</si>
  <si>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</si>
  <si>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</si>
  <si>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</si>
  <si>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</si>
  <si>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</si>
  <si>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</si>
  <si>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</si>
  <si>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</si>
  <si>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</si>
  <si>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</si>
  <si>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</si>
  <si>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</si>
  <si>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</si>
  <si>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</si>
  <si>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</si>
  <si>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</si>
  <si>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</si>
  <si>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</si>
  <si>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</si>
  <si>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</si>
  <si>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</si>
  <si>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</si>
  <si>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</si>
  <si>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</si>
  <si>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</si>
  <si>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</si>
  <si>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</si>
  <si>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</si>
  <si>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</si>
  <si>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</si>
  <si>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</si>
  <si>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</si>
  <si>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</si>
  <si>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</si>
  <si>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</si>
  <si>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</si>
  <si>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</si>
  <si>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</si>
  <si>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</si>
  <si>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</si>
  <si>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</si>
  <si>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</si>
  <si>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</si>
  <si>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</si>
  <si>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</si>
  <si>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</si>
  <si>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</si>
  <si>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</si>
  <si>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</si>
  <si>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</si>
  <si>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</si>
  <si>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</si>
  <si>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</si>
  <si>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</si>
  <si>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</si>
  <si>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</si>
  <si>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</si>
  <si>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</si>
  <si>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</si>
  <si>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</si>
  <si>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</si>
  <si>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</si>
  <si>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</si>
  <si>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</si>
  <si>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</si>
  <si>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</si>
  <si>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</si>
  <si>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</si>
  <si>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</si>
  <si>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</si>
  <si>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</si>
  <si>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</si>
  <si>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</si>
  <si>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</si>
  <si>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</si>
  <si>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</si>
  <si>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</si>
  <si>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</si>
  <si>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</si>
  <si>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</si>
  <si>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</si>
  <si>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</si>
  <si>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</si>
  <si>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</si>
  <si>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</si>
  <si>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</si>
  <si>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</si>
  <si>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</si>
  <si>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</si>
  <si>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</si>
  <si>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</si>
  <si>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</si>
  <si>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</si>
  <si>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</si>
  <si>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</si>
  <si>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</si>
  <si>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</si>
  <si>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</si>
  <si>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</si>
  <si>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</si>
  <si>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</si>
  <si>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</si>
  <si>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</si>
  <si>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</si>
  <si>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</si>
  <si>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</si>
  <si>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</si>
  <si>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</si>
  <si>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</si>
  <si>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</si>
  <si>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</si>
  <si>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</si>
  <si>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</si>
  <si>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</si>
  <si>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</si>
  <si>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</si>
  <si>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</si>
  <si>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</si>
  <si>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</si>
  <si>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</si>
  <si>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</si>
  <si>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</si>
  <si>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</si>
  <si>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</si>
  <si>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</si>
  <si>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</si>
  <si>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</si>
  <si>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</si>
  <si>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</si>
  <si>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</si>
  <si>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</si>
  <si>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</si>
  <si>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</si>
  <si>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</si>
  <si>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</si>
  <si>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</si>
  <si>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</si>
  <si>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</si>
  <si>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</si>
  <si>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</si>
  <si>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</si>
  <si>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</si>
  <si>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</si>
  <si>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</si>
  <si>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</si>
  <si>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</si>
  <si>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</si>
  <si>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</si>
  <si>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</si>
  <si>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</si>
  <si>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</si>
  <si>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</si>
  <si>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</si>
  <si>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</si>
  <si>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</si>
  <si>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</si>
  <si>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</si>
  <si>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</si>
  <si>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</si>
  <si>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</si>
  <si>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</si>
  <si>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</si>
  <si>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</si>
  <si>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</si>
  <si>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</si>
  <si>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</si>
  <si>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</si>
  <si>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</si>
  <si>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</si>
  <si>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</si>
  <si>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</si>
  <si>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</si>
  <si>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</si>
  <si>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</si>
  <si>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</si>
  <si>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</si>
  <si>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</si>
  <si>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</si>
  <si>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</si>
  <si>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</si>
  <si>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</si>
  <si>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</si>
  <si>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</si>
  <si>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</si>
  <si>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</si>
  <si>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</si>
  <si>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</si>
  <si>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</si>
  <si>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</si>
  <si>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</si>
  <si>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</si>
  <si>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</si>
  <si>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</si>
  <si>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</si>
  <si>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</si>
  <si>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</si>
  <si>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</si>
  <si>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</si>
  <si>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</si>
  <si>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</si>
  <si>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</si>
  <si>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</si>
  <si>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</si>
  <si>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</si>
  <si>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</si>
  <si>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</si>
  <si>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</si>
  <si>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</si>
  <si>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</si>
  <si>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</si>
  <si>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</si>
  <si>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</si>
  <si>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</si>
  <si>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</si>
  <si>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</si>
  <si>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</si>
  <si>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</si>
  <si>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</si>
  <si>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</si>
  <si>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</si>
  <si>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</si>
  <si>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</si>
  <si>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</si>
  <si>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</si>
  <si>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</si>
  <si>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</si>
  <si>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</si>
  <si>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</si>
  <si>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</si>
  <si>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</si>
  <si>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</si>
  <si>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</si>
  <si>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</si>
  <si>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</si>
  <si>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</si>
  <si>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</si>
  <si>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</si>
  <si>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</si>
  <si>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</si>
  <si>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</si>
  <si>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</si>
  <si>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</si>
  <si>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</si>
  <si>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</si>
  <si>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</si>
  <si>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</si>
  <si>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</si>
  <si>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</si>
  <si>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</si>
  <si>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</si>
  <si>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</si>
  <si>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</si>
  <si>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</si>
  <si>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</si>
  <si>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</si>
  <si>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</si>
  <si>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</si>
  <si>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</si>
  <si>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</si>
  <si>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</si>
  <si>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</si>
  <si>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</si>
  <si>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</si>
  <si>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</si>
  <si>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</si>
  <si>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</si>
  <si>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</si>
  <si>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</si>
  <si>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</si>
  <si>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</si>
  <si>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</si>
  <si>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</si>
  <si>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</si>
  <si>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</si>
  <si>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</si>
  <si>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</si>
  <si>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</si>
  <si>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</si>
  <si>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</si>
  <si>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</si>
  <si>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</si>
  <si>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</si>
  <si>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</si>
  <si>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</si>
  <si>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</si>
  <si>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</si>
  <si>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</si>
  <si>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</si>
  <si>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</si>
  <si>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</si>
  <si>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</si>
  <si>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</si>
  <si>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</si>
  <si>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</si>
  <si>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</si>
  <si>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</si>
  <si>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</si>
  <si>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</si>
  <si>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</si>
  <si>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</si>
  <si>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</si>
  <si>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</si>
  <si>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</si>
  <si>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</si>
  <si>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</si>
  <si>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</si>
  <si>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</si>
  <si>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</si>
  <si>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</si>
  <si>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</si>
  <si>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</si>
  <si>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</si>
  <si>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</si>
  <si>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</si>
  <si>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</si>
  <si>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</si>
  <si>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</si>
  <si>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</si>
  <si>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</si>
  <si>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</si>
  <si>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</si>
  <si>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</si>
  <si>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</si>
  <si>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</si>
  <si>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</si>
  <si>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</si>
  <si>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</si>
  <si>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</si>
  <si>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</si>
  <si>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</si>
  <si>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</si>
  <si>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</si>
  <si>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</si>
  <si>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</si>
  <si>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</si>
  <si>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</si>
  <si>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</si>
  <si>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</si>
  <si>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</si>
  <si>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</si>
  <si>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</si>
  <si>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</si>
  <si>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</si>
  <si>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</si>
  <si>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</si>
  <si>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</si>
  <si>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</si>
  <si>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</si>
  <si>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</si>
  <si>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</si>
  <si>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</si>
  <si>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</si>
  <si>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</si>
  <si>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</si>
  <si>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</si>
  <si>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</si>
  <si>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</si>
  <si>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</si>
  <si>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</si>
  <si>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</si>
  <si>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</si>
  <si>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</si>
  <si>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</si>
  <si>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</si>
  <si>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</si>
  <si>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</si>
  <si>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</si>
  <si>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</si>
  <si>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</si>
  <si>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</si>
  <si>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</si>
  <si>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</si>
  <si>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</si>
  <si>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</si>
  <si>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</si>
  <si>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</si>
  <si>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</si>
  <si>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</si>
  <si>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</si>
  <si>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</si>
  <si>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</si>
  <si>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</si>
  <si>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</si>
  <si>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</si>
  <si>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</si>
  <si>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</si>
  <si>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</si>
  <si>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</si>
  <si>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</si>
  <si>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</si>
  <si>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</si>
  <si>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</si>
  <si>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</si>
  <si>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</si>
  <si>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</si>
  <si>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</si>
  <si>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</si>
  <si>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</si>
  <si>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</si>
  <si>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</si>
  <si>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</si>
  <si>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</si>
  <si>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</si>
  <si>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</si>
  <si>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</si>
  <si>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</si>
  <si>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</si>
  <si>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</si>
  <si>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</si>
  <si>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</si>
  <si>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</si>
  <si>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</si>
  <si>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</si>
  <si>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</si>
  <si>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</si>
  <si>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</si>
  <si>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</si>
  <si>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</si>
  <si>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</si>
  <si>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</si>
  <si>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</si>
  <si>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</si>
  <si>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</si>
  <si>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</si>
  <si>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</si>
  <si>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</si>
  <si>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</si>
  <si>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</si>
  <si>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</si>
  <si>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</si>
  <si>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</si>
  <si>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</si>
  <si>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</si>
  <si>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</si>
  <si>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</si>
  <si>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</si>
  <si>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</si>
  <si>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</si>
  <si>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</si>
  <si>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</si>
  <si>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</si>
  <si>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</si>
  <si>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</si>
  <si>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</si>
  <si>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</si>
  <si>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</si>
  <si>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</si>
  <si>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</si>
  <si>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</si>
  <si>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</si>
  <si>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</si>
  <si>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</si>
  <si>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</si>
  <si>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</si>
  <si>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</si>
  <si>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</si>
  <si>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</si>
  <si>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</si>
  <si>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</si>
  <si>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</si>
  <si>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</si>
  <si>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</si>
  <si>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</si>
  <si>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</si>
  <si>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</si>
  <si>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</si>
  <si>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</si>
  <si>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</si>
  <si>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</si>
  <si>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</si>
  <si>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</si>
  <si>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</si>
  <si>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</si>
  <si>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</si>
  <si>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</si>
  <si>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</si>
  <si>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</si>
  <si>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</si>
  <si>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</si>
  <si>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</si>
  <si>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</si>
  <si>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</si>
  <si>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</si>
  <si>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</si>
  <si>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</si>
  <si>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</si>
  <si>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</si>
  <si>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</si>
  <si>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</si>
  <si>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</si>
  <si>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</si>
  <si>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</si>
  <si>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</si>
  <si>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</si>
  <si>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</si>
  <si>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</si>
  <si>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</si>
  <si>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</si>
  <si>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</si>
  <si>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</si>
  <si>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</si>
  <si>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</si>
  <si>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</si>
  <si>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</si>
  <si>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</si>
  <si>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</si>
  <si>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</si>
  <si>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</si>
  <si>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</si>
  <si>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</si>
  <si>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</si>
  <si>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</si>
  <si>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</si>
  <si>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</si>
  <si>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</si>
  <si>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</si>
  <si>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</si>
  <si>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</si>
  <si>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</si>
  <si>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</si>
  <si>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</si>
  <si>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</si>
  <si>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</si>
  <si>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</si>
  <si>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</si>
  <si>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</si>
  <si>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</si>
  <si>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</si>
  <si>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</si>
  <si>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</si>
  <si>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</si>
  <si>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</si>
  <si>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</si>
  <si>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</si>
  <si>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</si>
  <si>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</si>
  <si>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</si>
  <si>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</si>
  <si>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</si>
  <si>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</si>
  <si>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</si>
  <si>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</si>
  <si>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</si>
  <si>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</si>
  <si>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</si>
  <si>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</si>
  <si>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</si>
  <si>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</si>
  <si>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</si>
  <si>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</si>
  <si>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</si>
  <si>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</si>
  <si>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</si>
  <si>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</si>
  <si>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</si>
  <si>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</si>
  <si>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</si>
  <si>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</si>
  <si>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</si>
  <si>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</si>
  <si>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</si>
  <si>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</si>
  <si>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</si>
  <si>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</si>
  <si>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</si>
  <si>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</si>
  <si>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</si>
  <si>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</si>
  <si>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</si>
  <si>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</si>
  <si>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</si>
  <si>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</si>
  <si>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</si>
  <si>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</si>
  <si>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</si>
  <si>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</si>
  <si>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</si>
  <si>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</si>
  <si>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</si>
  <si>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</si>
  <si>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</si>
  <si>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</si>
  <si>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</si>
  <si>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</si>
  <si>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</si>
  <si>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</si>
  <si>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</si>
  <si>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</si>
  <si>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</si>
  <si>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</si>
  <si>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</si>
  <si>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</si>
  <si>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</si>
  <si>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</si>
  <si>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</si>
  <si>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</si>
  <si>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</si>
  <si>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</si>
  <si>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</si>
  <si>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</si>
  <si>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</si>
  <si>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</si>
  <si>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</si>
  <si>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</si>
  <si>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</si>
  <si>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</si>
  <si>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</si>
  <si>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</si>
  <si>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</si>
  <si>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</si>
  <si>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</si>
  <si>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</si>
  <si>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</si>
  <si>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</si>
  <si>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</si>
  <si>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</si>
  <si>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</si>
  <si>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</si>
  <si>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</si>
  <si>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</si>
  <si>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</si>
  <si>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</si>
  <si>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</si>
  <si>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</si>
  <si>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</si>
  <si>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</si>
  <si>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</si>
  <si>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</si>
  <si>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</si>
  <si>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</si>
  <si>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</si>
  <si>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</si>
  <si>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</si>
  <si>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</si>
  <si>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</si>
  <si>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</si>
  <si>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</si>
  <si>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</si>
  <si>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</si>
  <si>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</si>
  <si>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</si>
  <si>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</si>
  <si>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</si>
  <si>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</si>
  <si>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</si>
  <si>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</si>
  <si>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</si>
  <si>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</si>
  <si>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</si>
  <si>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</si>
  <si>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</si>
  <si>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</si>
  <si>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</si>
  <si>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</si>
  <si>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</si>
  <si>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</si>
  <si>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</si>
  <si>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</si>
  <si>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</si>
  <si>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</si>
  <si>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</si>
  <si>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</si>
  <si>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</si>
  <si>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</si>
  <si>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</si>
  <si>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</si>
  <si>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</si>
  <si>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</si>
  <si>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</si>
  <si>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</si>
  <si>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</si>
  <si>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</si>
  <si>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</si>
  <si>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</si>
  <si>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</si>
  <si>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</si>
  <si>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</si>
  <si>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</si>
  <si>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</si>
  <si>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</si>
  <si>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</si>
  <si>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</si>
  <si>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</si>
  <si>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</si>
  <si>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</si>
  <si>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</si>
  <si>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</si>
  <si>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</si>
  <si>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</si>
  <si>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</si>
  <si>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</si>
  <si>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</si>
  <si>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</si>
  <si>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</si>
  <si>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</si>
  <si>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</si>
  <si>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</si>
  <si>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</si>
  <si>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</si>
  <si>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</si>
  <si>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</si>
  <si>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</si>
  <si>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</si>
  <si>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</si>
  <si>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</si>
  <si>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</si>
  <si>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</si>
  <si>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</si>
  <si>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</si>
  <si>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</si>
  <si>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</si>
  <si>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</si>
  <si>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</si>
  <si>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</si>
  <si>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</si>
  <si>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</si>
  <si>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</si>
  <si>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</si>
  <si>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</si>
  <si>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</si>
  <si>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</si>
  <si>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</si>
  <si>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</si>
  <si>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</si>
  <si>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</si>
  <si>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</si>
  <si>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</si>
  <si>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</si>
  <si>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</si>
  <si>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</si>
  <si>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</si>
  <si>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</si>
  <si>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</si>
  <si>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</si>
  <si>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</si>
  <si>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</si>
  <si>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</si>
  <si>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</si>
  <si>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</si>
  <si>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</si>
  <si>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</si>
  <si>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</si>
  <si>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</si>
  <si>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</si>
  <si>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</si>
  <si>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</si>
  <si>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</si>
  <si>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</si>
  <si>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</si>
  <si>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</si>
  <si>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</si>
  <si>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</si>
  <si>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</si>
  <si>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</si>
  <si>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</si>
  <si>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</si>
  <si>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</si>
  <si>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</si>
  <si>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</si>
  <si>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</si>
  <si>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</si>
  <si>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</si>
  <si>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</si>
  <si>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</si>
  <si>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</si>
  <si>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</si>
  <si>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</si>
  <si>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</si>
  <si>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</si>
  <si>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</si>
  <si>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</si>
  <si>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</si>
  <si>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</si>
  <si>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</si>
  <si>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</si>
  <si>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</si>
  <si>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</si>
  <si>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</si>
  <si>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</si>
  <si>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</si>
  <si>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</si>
  <si>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</si>
  <si>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</si>
  <si>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</si>
  <si>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</si>
  <si>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</si>
  <si>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</si>
  <si>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</si>
  <si>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</si>
  <si>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</si>
  <si>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</si>
  <si>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</si>
  <si>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</si>
  <si>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</si>
  <si>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</si>
  <si>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</si>
  <si>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</si>
  <si>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</si>
  <si>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</si>
  <si>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</si>
  <si>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</si>
  <si>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</si>
  <si>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</si>
  <si>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</si>
  <si>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</si>
  <si>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</si>
  <si>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</si>
  <si>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</si>
  <si>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</si>
  <si>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</si>
  <si>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</si>
  <si>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</si>
  <si>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</si>
  <si>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</si>
  <si>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</si>
  <si>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</si>
  <si>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</si>
  <si>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</si>
  <si>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</si>
  <si>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</si>
  <si>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</si>
  <si>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</si>
  <si>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</si>
  <si>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</si>
  <si>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</si>
  <si>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</si>
  <si>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</si>
  <si>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</si>
  <si>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</si>
  <si>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</si>
  <si>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</si>
  <si>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</si>
  <si>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</si>
  <si>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</si>
  <si>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</si>
  <si>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</si>
  <si>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</si>
  <si>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</si>
  <si>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</si>
  <si>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</si>
  <si>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</si>
  <si>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</si>
  <si>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</si>
  <si>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</si>
  <si>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</si>
  <si>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</si>
  <si>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</si>
  <si>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</si>
  <si>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</si>
  <si>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</si>
  <si>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</si>
  <si>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</si>
  <si>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</si>
  <si>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</si>
  <si>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</si>
  <si>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</si>
  <si>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</si>
  <si>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</si>
  <si>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</si>
  <si>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</si>
  <si>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</si>
  <si>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</si>
  <si>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</si>
  <si>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</si>
  <si>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</si>
  <si>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</si>
  <si>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</si>
  <si>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</si>
  <si>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</si>
  <si>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</si>
  <si>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</si>
  <si>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</si>
  <si>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</si>
  <si>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</si>
  <si>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</si>
  <si>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</si>
  <si>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</si>
  <si>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</si>
  <si>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</si>
  <si>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</si>
  <si>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</si>
  <si>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</si>
  <si>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</si>
  <si>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</si>
  <si>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</si>
  <si>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</si>
  <si>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</si>
  <si>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</si>
  <si>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</si>
  <si>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</si>
  <si>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</si>
  <si>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</si>
  <si>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</si>
  <si>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</si>
  <si>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</si>
  <si>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</si>
  <si>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</si>
  <si>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</si>
  <si>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</si>
  <si>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</si>
  <si>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</si>
  <si>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</si>
  <si>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</si>
  <si>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</si>
  <si>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</si>
  <si>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</si>
  <si>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</si>
  <si>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</si>
  <si>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</si>
  <si>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</si>
  <si>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</si>
  <si>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</si>
  <si>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</si>
  <si>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</si>
  <si>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</si>
  <si>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</si>
  <si>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</si>
  <si>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</si>
  <si>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</si>
  <si>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</si>
  <si>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</si>
  <si>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</si>
  <si>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</si>
  <si>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</si>
  <si>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</si>
  <si>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</si>
  <si>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</si>
  <si>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</si>
  <si>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</si>
  <si>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</si>
  <si>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</si>
  <si>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</si>
  <si>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</si>
  <si>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</si>
  <si>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</si>
  <si>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</si>
  <si>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</si>
  <si>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</si>
  <si>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</si>
  <si>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</si>
  <si>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</si>
  <si>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</si>
  <si>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</si>
  <si>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</si>
  <si>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</si>
  <si>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</si>
  <si>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</si>
  <si>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</si>
  <si>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</si>
  <si>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</si>
  <si>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</si>
  <si>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</si>
  <si>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</si>
  <si>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</si>
  <si>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</si>
  <si>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</si>
  <si>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</si>
  <si>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</si>
  <si>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</si>
  <si>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</si>
  <si>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</si>
  <si>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</si>
  <si>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</si>
  <si>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</si>
  <si>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</si>
  <si>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</si>
  <si>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</si>
  <si>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</si>
  <si>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</si>
  <si>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</si>
  <si>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</si>
  <si>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</si>
  <si>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</si>
  <si>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</si>
  <si>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</si>
  <si>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</si>
  <si>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</si>
  <si>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</si>
  <si>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</si>
  <si>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</si>
  <si>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</si>
  <si>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</si>
  <si>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</si>
  <si>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</si>
  <si>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</si>
  <si>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</si>
  <si>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</si>
  <si>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</si>
  <si>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</si>
  <si>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</si>
  <si>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</si>
  <si>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</si>
  <si>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</si>
  <si>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</si>
  <si>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</si>
  <si>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</si>
  <si>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</si>
  <si>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</si>
  <si>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</si>
  <si>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</si>
  <si>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</si>
  <si>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</si>
  <si>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</si>
  <si>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</si>
  <si>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</si>
  <si>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</si>
  <si>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</si>
  <si>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</si>
  <si>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</si>
  <si>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</si>
  <si>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</si>
  <si>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</si>
  <si>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</si>
  <si>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</si>
  <si>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</si>
  <si>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</si>
  <si>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</si>
  <si>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</si>
  <si>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</si>
  <si>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</si>
  <si>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</si>
  <si>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</si>
  <si>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</si>
  <si>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</si>
  <si>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</si>
  <si>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</si>
  <si>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</si>
  <si>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</si>
  <si>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</si>
  <si>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</si>
  <si>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</si>
  <si>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</si>
  <si>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</si>
  <si>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</si>
  <si>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</si>
  <si>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</si>
  <si>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</si>
  <si>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</si>
  <si>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</si>
  <si>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</si>
  <si>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</si>
  <si>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</si>
  <si>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</si>
  <si>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</si>
  <si>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</si>
  <si>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</si>
  <si>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</si>
  <si>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</si>
  <si>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</si>
  <si>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</si>
  <si>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</si>
  <si>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</si>
  <si>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</si>
  <si>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</si>
  <si>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</si>
  <si>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</si>
  <si>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</si>
  <si>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</si>
  <si>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</si>
  <si>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</si>
  <si>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</si>
  <si>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</si>
  <si>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</si>
  <si>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</si>
  <si>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</si>
  <si>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</si>
  <si>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</si>
  <si>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</si>
  <si>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</si>
  <si>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</si>
  <si>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</si>
  <si>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</si>
  <si>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</si>
  <si>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</si>
  <si>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</si>
  <si>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</si>
  <si>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</si>
  <si>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</si>
  <si>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</si>
  <si>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</si>
  <si>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</si>
  <si>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</si>
  <si>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</si>
  <si>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</si>
  <si>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</si>
  <si>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</si>
  <si>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</si>
  <si>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</si>
  <si>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</si>
  <si>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</si>
  <si>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</si>
  <si>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</si>
  <si>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</si>
  <si>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</si>
  <si>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</si>
  <si>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</si>
  <si>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</si>
  <si>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</si>
  <si>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</si>
  <si>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</si>
  <si>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</si>
  <si>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</si>
  <si>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</si>
  <si>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</si>
  <si>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</si>
  <si>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</si>
  <si>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</si>
  <si>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</si>
  <si>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</si>
  <si>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</si>
  <si>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</si>
  <si>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</si>
  <si>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</si>
  <si>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</si>
  <si>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</si>
  <si>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</si>
  <si>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</si>
  <si>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</si>
  <si>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</si>
  <si>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</si>
  <si>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</si>
  <si>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</si>
  <si>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</si>
  <si>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</si>
  <si>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</si>
  <si>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</si>
  <si>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</si>
  <si>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</si>
  <si>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</si>
  <si>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</si>
  <si>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</si>
  <si>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</si>
  <si>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</si>
  <si>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</si>
  <si>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</si>
  <si>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</si>
  <si>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</si>
  <si>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</si>
  <si>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</si>
  <si>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</si>
  <si>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</si>
  <si>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</si>
  <si>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</si>
  <si>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</si>
  <si>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</si>
  <si>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</si>
  <si>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</si>
  <si>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</si>
  <si>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</si>
  <si>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</si>
  <si>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</si>
  <si>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</si>
  <si>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</si>
  <si>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</si>
  <si>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</si>
  <si>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</si>
  <si>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</si>
  <si>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</si>
  <si>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</si>
  <si>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</si>
  <si>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</si>
  <si>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</si>
  <si>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</si>
  <si>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</si>
  <si>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</si>
  <si>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</si>
  <si>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</si>
  <si>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</si>
  <si>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</si>
  <si>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</si>
  <si>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</si>
  <si>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</si>
  <si>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</si>
  <si>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</si>
  <si>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</si>
  <si>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</si>
  <si>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</si>
  <si>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</si>
  <si>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</si>
  <si>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</si>
  <si>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</si>
  <si>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</si>
  <si>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</si>
  <si>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</si>
  <si>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</si>
  <si>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</si>
  <si>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</si>
  <si>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</si>
  <si>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</si>
  <si>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</si>
  <si>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</si>
  <si>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</si>
  <si>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</si>
  <si>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</si>
  <si>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</si>
  <si>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</si>
  <si>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</si>
  <si>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</si>
  <si>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</si>
  <si>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</si>
  <si>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</si>
  <si>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</si>
  <si>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</si>
  <si>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</si>
  <si>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</si>
  <si>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</si>
  <si>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</si>
  <si>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</si>
  <si>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</si>
  <si>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</si>
  <si>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</si>
  <si>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</si>
  <si>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</si>
  <si>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</si>
  <si>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</si>
  <si>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</si>
  <si>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</si>
  <si>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</si>
  <si>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</si>
  <si>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</si>
  <si>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</si>
  <si>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</si>
  <si>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</si>
  <si>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</si>
  <si>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</si>
  <si>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</si>
  <si>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</si>
  <si>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</si>
  <si>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</si>
  <si>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</si>
  <si>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</si>
  <si>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</si>
  <si>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</si>
  <si>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</si>
  <si>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</si>
  <si>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</si>
  <si>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</si>
  <si>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</si>
  <si>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</si>
  <si>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</si>
  <si>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</si>
  <si>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</si>
  <si>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</si>
  <si>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</si>
  <si>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</si>
  <si>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</si>
  <si>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</si>
  <si>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</si>
  <si>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</si>
  <si>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</si>
  <si>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</si>
  <si>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</si>
  <si>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</si>
  <si>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</si>
  <si>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</si>
  <si>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</si>
  <si>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</si>
  <si>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</si>
  <si>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</si>
  <si>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</si>
  <si>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</si>
  <si>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</si>
  <si>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</si>
  <si>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</si>
  <si>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</si>
  <si>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</si>
  <si>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</si>
  <si>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</si>
  <si>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</si>
  <si>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</si>
  <si>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</si>
  <si>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</si>
  <si>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</si>
  <si>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</si>
  <si>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</si>
  <si>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</si>
  <si>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</si>
  <si>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</si>
  <si>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</si>
  <si>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</si>
  <si>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</si>
  <si>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</si>
  <si>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</si>
  <si>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</si>
  <si>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</si>
  <si>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</si>
  <si>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</si>
  <si>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</si>
  <si>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</si>
  <si>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</si>
  <si>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</si>
  <si>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</si>
  <si>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</si>
  <si>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</si>
  <si>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</si>
  <si>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</si>
  <si>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</si>
  <si>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</si>
  <si>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</si>
  <si>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</si>
  <si>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</si>
  <si>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</si>
  <si>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</si>
  <si>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</si>
  <si>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</si>
  <si>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</si>
  <si>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</si>
  <si>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</si>
  <si>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</si>
  <si>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</si>
  <si>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</si>
  <si>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</si>
  <si>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</si>
  <si>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</si>
  <si>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</si>
  <si>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</si>
  <si>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</si>
  <si>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</si>
  <si>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</si>
  <si>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</si>
  <si>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</si>
  <si>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</si>
  <si>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</si>
  <si>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</si>
  <si>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</si>
  <si>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</si>
  <si>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</si>
  <si>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</si>
  <si>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</si>
  <si>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</si>
  <si>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</si>
  <si>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</si>
  <si>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</si>
  <si>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</si>
  <si>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</si>
  <si>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</si>
  <si>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</si>
  <si>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</si>
  <si>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</si>
  <si>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</si>
  <si>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</si>
  <si>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</si>
  <si>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</si>
  <si>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</si>
  <si>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</si>
  <si>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</si>
  <si>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</si>
  <si>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</si>
  <si>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</si>
  <si>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</si>
  <si>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</si>
  <si>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</si>
  <si>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</si>
  <si>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</si>
  <si>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</si>
  <si>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</si>
  <si>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</si>
  <si>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</si>
  <si>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</si>
  <si>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</si>
  <si>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</si>
  <si>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</si>
  <si>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</si>
  <si>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</si>
  <si>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</si>
  <si>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</si>
  <si>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</si>
  <si>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</si>
  <si>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</si>
  <si>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</si>
  <si>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</si>
  <si>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</si>
  <si>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</si>
  <si>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</si>
  <si>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</si>
  <si>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</si>
  <si>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</si>
  <si>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</si>
  <si>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</si>
  <si>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</si>
  <si>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</si>
  <si>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</si>
  <si>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</si>
  <si>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</si>
  <si>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</si>
  <si>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</si>
  <si>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</si>
  <si>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</si>
  <si>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</si>
  <si>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</si>
  <si>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</si>
  <si>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</si>
  <si>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</si>
  <si>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</si>
  <si>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</si>
  <si>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</si>
  <si>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</si>
  <si>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</si>
  <si>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</si>
  <si>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</si>
  <si>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</si>
  <si>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</si>
  <si>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</si>
  <si>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</si>
  <si>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</si>
  <si>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</si>
  <si>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</si>
  <si>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</si>
  <si>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</si>
  <si>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</si>
  <si>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</si>
  <si>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</si>
  <si>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</si>
  <si>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</si>
  <si>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</si>
  <si>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</si>
  <si>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</si>
  <si>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</si>
  <si>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</si>
  <si>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</si>
  <si>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</si>
  <si>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</si>
  <si>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</si>
  <si>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</si>
  <si>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</si>
  <si>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</si>
  <si>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</si>
  <si>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</si>
  <si>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</si>
  <si>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</si>
  <si>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</si>
  <si>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</si>
  <si>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</si>
  <si>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</si>
  <si>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</si>
  <si>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</si>
  <si>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</si>
  <si>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</si>
  <si>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</si>
  <si>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</si>
  <si>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</si>
  <si>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</si>
  <si>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</si>
  <si>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</si>
  <si>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</si>
  <si>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</si>
  <si>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</si>
  <si>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</si>
  <si>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</si>
  <si>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</si>
  <si>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</si>
  <si>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</si>
  <si>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</si>
  <si>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</si>
  <si>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</si>
  <si>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</si>
  <si>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</si>
  <si>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</si>
  <si>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</si>
  <si>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</si>
  <si>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</si>
  <si>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</si>
  <si>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</si>
  <si>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</si>
  <si>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</si>
  <si>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</si>
  <si>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</si>
  <si>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</si>
  <si>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</si>
  <si>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</si>
  <si>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</si>
  <si>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</si>
  <si>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</si>
  <si>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</si>
  <si>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</si>
  <si>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</si>
  <si>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</si>
  <si>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</si>
  <si>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</si>
  <si>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</si>
  <si>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</si>
  <si>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</si>
  <si>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</si>
  <si>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</si>
  <si>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</si>
  <si>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</si>
  <si>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</si>
  <si>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</si>
  <si>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</si>
  <si>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</si>
  <si>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</si>
  <si>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</si>
  <si>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</si>
  <si>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</si>
  <si>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</si>
  <si>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</si>
  <si>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</si>
  <si>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</si>
  <si>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</si>
  <si>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</si>
  <si>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</si>
  <si>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</si>
  <si>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</si>
  <si>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</si>
  <si>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</si>
  <si>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</si>
  <si>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</si>
  <si>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</si>
  <si>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</si>
  <si>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</si>
  <si>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</si>
  <si>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</si>
  <si>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</si>
  <si>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</si>
  <si>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</si>
  <si>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</si>
  <si>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</si>
  <si>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</si>
  <si>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</si>
  <si>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</si>
  <si>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</si>
  <si>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</si>
  <si>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</si>
  <si>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</si>
  <si>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</si>
  <si>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</si>
  <si>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</si>
  <si>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</si>
  <si>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</si>
  <si>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</si>
  <si>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</si>
  <si>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</si>
  <si>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</si>
  <si>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</si>
  <si>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</si>
  <si>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</si>
  <si>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</si>
  <si>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</si>
  <si>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</si>
  <si>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</si>
  <si>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</si>
  <si>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</si>
  <si>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</si>
  <si>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</si>
  <si>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</si>
  <si>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</si>
  <si>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</si>
  <si>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</si>
  <si>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</si>
  <si>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</si>
  <si>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</si>
  <si>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</si>
  <si>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</si>
  <si>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</si>
  <si>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</si>
  <si>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</si>
  <si>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</si>
  <si>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</si>
  <si>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</si>
  <si>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</si>
  <si>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</si>
  <si>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</si>
  <si>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</si>
  <si>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</si>
  <si>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</si>
  <si>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</si>
  <si>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</si>
  <si>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</si>
  <si>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</si>
  <si>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</si>
  <si>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</si>
  <si>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</si>
  <si>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</si>
  <si>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</si>
  <si>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</si>
  <si>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</si>
  <si>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</si>
  <si>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</si>
  <si>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</si>
  <si>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</si>
  <si>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</si>
  <si>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</si>
  <si>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</si>
  <si>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</si>
  <si>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</si>
  <si>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</si>
  <si>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</si>
  <si>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</si>
  <si>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</si>
  <si>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</si>
  <si>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</si>
  <si>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</si>
  <si>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</si>
  <si>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</si>
  <si>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</si>
  <si>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</si>
  <si>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</si>
  <si>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</si>
  <si>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</si>
  <si>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</si>
  <si>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</si>
  <si>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</si>
  <si>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</si>
  <si>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</si>
  <si>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</si>
  <si>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</si>
  <si>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</si>
  <si>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</si>
  <si>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</si>
  <si>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</si>
  <si>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</si>
  <si>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</si>
  <si>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</si>
  <si>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</si>
  <si>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</si>
  <si>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</si>
  <si>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</si>
  <si>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</si>
  <si>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</si>
  <si>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</si>
  <si>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</si>
  <si>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</si>
  <si>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</si>
  <si>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</si>
  <si>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</si>
  <si>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</si>
  <si>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</si>
  <si>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</si>
  <si>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</si>
  <si>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</si>
  <si>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</si>
  <si>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</si>
  <si>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</si>
  <si>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</si>
  <si>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</si>
  <si>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</si>
  <si>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</si>
  <si>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</si>
  <si>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</si>
  <si>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</si>
  <si>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</si>
  <si>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</si>
  <si>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</si>
  <si>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</si>
  <si>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</si>
  <si>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</si>
  <si>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</si>
  <si>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</si>
  <si>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</si>
  <si>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</si>
  <si>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</si>
  <si>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</si>
  <si>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</si>
  <si>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</si>
  <si>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</si>
  <si>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</si>
  <si>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</si>
  <si>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</si>
  <si>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</si>
  <si>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</si>
  <si>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</si>
  <si>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</si>
  <si>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</si>
  <si>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</si>
  <si>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</si>
  <si>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</si>
  <si>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</si>
  <si>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</si>
  <si>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</si>
  <si>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</si>
  <si>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</si>
  <si>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</si>
  <si>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</si>
  <si>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</si>
  <si>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</si>
  <si>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</si>
  <si>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</si>
  <si>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</si>
  <si>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</si>
  <si>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</si>
  <si>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</si>
  <si>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</si>
  <si>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</si>
  <si>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</si>
  <si>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</si>
  <si>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</si>
  <si>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</si>
  <si>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</si>
  <si>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</si>
  <si>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</si>
  <si>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</si>
  <si>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</si>
  <si>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</si>
  <si>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</si>
  <si>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</si>
  <si>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</si>
  <si>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</si>
  <si>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</si>
  <si>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</si>
  <si>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</si>
  <si>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</si>
  <si>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</si>
  <si>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</si>
  <si>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</si>
  <si>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</si>
  <si>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</si>
  <si>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</si>
  <si>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</si>
  <si>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</si>
  <si>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</si>
  <si>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</si>
  <si>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</si>
  <si>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</si>
  <si>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</si>
  <si>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</si>
  <si>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</si>
  <si>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</si>
  <si>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</si>
  <si>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</si>
  <si>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</si>
  <si>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</si>
  <si>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</si>
  <si>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</si>
  <si>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</si>
  <si>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</si>
  <si>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</si>
  <si>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</si>
  <si>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</si>
  <si>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</si>
  <si>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</si>
  <si>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</si>
  <si>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</si>
  <si>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</si>
  <si>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</si>
  <si>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</si>
  <si>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</si>
  <si>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</si>
  <si>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</si>
  <si>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</si>
  <si>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</si>
  <si>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</si>
  <si>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</si>
  <si>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</si>
  <si>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</si>
  <si>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</si>
  <si>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</si>
  <si>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</si>
  <si>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</si>
  <si>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</si>
  <si>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</si>
  <si>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</si>
  <si>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</si>
  <si>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</si>
  <si>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</si>
  <si>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</si>
  <si>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</si>
  <si>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</si>
  <si>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</si>
  <si>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Concejo comunitario la troje</t>
  </si>
  <si>
    <t>856</t>
  </si>
  <si>
    <t>Promocion de condiciones de calidad para el desarrollo integral de niños y niñas de primera infancia en comunidades negras de influencia del consejo comunitario de troje -municioio de quibdo choco-..</t>
  </si>
  <si>
    <t>Icbf</t>
  </si>
  <si>
    <t>202</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</si>
  <si>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</si>
  <si>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Cosejo comunitario de la troje Quibdo</t>
  </si>
  <si>
    <t>17</t>
  </si>
  <si>
    <t xml:space="preserve">Promociones de con dicción de calidad para el desarrollo integral de niños, niñas y madres gestantes de la primera infancia en comunidades negras de influencia del consejo comunitario de la troje Municipio de Quibdó choco. </t>
  </si>
  <si>
    <t>Consejo comunitario de cocomacia</t>
  </si>
  <si>
    <t>76</t>
  </si>
  <si>
    <t>Apoyar la primera infancia, atraves de los procesos padagogicos basado en el cuidado y proteccion del medio ambiente en los niños y niñas de 4 a 5 años vinculando a los padres de familias y a los cuidadores por medio del acompañamiento, Psicosocialen las comunidades</t>
  </si>
  <si>
    <t>alcaldia de Quibdo</t>
  </si>
  <si>
    <t>11</t>
  </si>
  <si>
    <t>Apoyo integral a la primera infancia consistente, en acompañamiento psicosocial, apoyo pedagogico para los niños y niñas y sus familias mujeres en condicion de lactacia y gestacion.</t>
  </si>
  <si>
    <t>2021-27-27001312020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</si>
</sst>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N50" sqref="N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186"/>
      <c r="I20" s="149" t="s">
        <v>628</v>
      </c>
      <c r="J20" s="150" t="s">
        <v>630</v>
      </c>
      <c r="K20" s="151">
        <v>3665375700</v>
      </c>
      <c r="L20" s="152">
        <v>44197</v>
      </c>
      <c r="M20" s="152">
        <v>44561</v>
      </c>
      <c r="N20" s="135">
        <f>+(M20-L20)/30</f>
        <v>12.133333333333333</v>
      </c>
      <c r="O20" s="138"/>
      <c r="U20" s="134"/>
      <c r="V20" s="105">
        <f ca="1">NOW()</f>
        <v>44188.571622800926</v>
      </c>
      <c r="W20" s="105">
        <f ca="1">NOW()</f>
        <v>44188.571622800926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EQUIDAD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32</v>
      </c>
      <c r="D48" s="110" t="s">
        <v>2682</v>
      </c>
      <c r="E48" s="145">
        <v>43123</v>
      </c>
      <c r="F48" s="145">
        <v>43453</v>
      </c>
      <c r="G48" s="160">
        <f>IF(AND(E48&lt;&gt;"",F48&lt;&gt;""),((F48-E48)/30),"")</f>
        <v>11</v>
      </c>
      <c r="H48" s="114" t="s">
        <v>2683</v>
      </c>
      <c r="I48" s="113" t="s">
        <v>628</v>
      </c>
      <c r="J48" s="113" t="s">
        <v>630</v>
      </c>
      <c r="K48" s="116">
        <v>80578000</v>
      </c>
      <c r="L48" s="115" t="s">
        <v>1148</v>
      </c>
      <c r="M48" s="117"/>
      <c r="N48" s="115" t="s">
        <v>27</v>
      </c>
      <c r="O48" s="115" t="s">
        <v>1148</v>
      </c>
      <c r="P48" s="78"/>
    </row>
    <row r="49" spans="1:16" s="6" customFormat="1" ht="24.75" customHeight="1" x14ac:dyDescent="0.25">
      <c r="A49" s="143">
        <v>2</v>
      </c>
      <c r="B49" s="111" t="s">
        <v>2684</v>
      </c>
      <c r="C49" s="112" t="s">
        <v>31</v>
      </c>
      <c r="D49" s="110" t="s">
        <v>2685</v>
      </c>
      <c r="E49" s="145">
        <v>43923</v>
      </c>
      <c r="F49" s="145">
        <v>44165</v>
      </c>
      <c r="G49" s="160">
        <f t="shared" ref="G49:G50" si="2">IF(AND(E49&lt;&gt;"",F49&lt;&gt;""),((F49-E49)/30),"")</f>
        <v>8.0666666666666664</v>
      </c>
      <c r="H49" s="114" t="s">
        <v>2686</v>
      </c>
      <c r="I49" s="113" t="s">
        <v>628</v>
      </c>
      <c r="J49" s="113" t="s">
        <v>630</v>
      </c>
      <c r="K49" s="116">
        <v>4200599088</v>
      </c>
      <c r="L49" s="115" t="s">
        <v>26</v>
      </c>
      <c r="M49" s="117">
        <v>0.5</v>
      </c>
      <c r="N49" s="115" t="s">
        <v>2634</v>
      </c>
      <c r="O49" s="115" t="s">
        <v>1148</v>
      </c>
      <c r="P49" s="78"/>
    </row>
    <row r="50" spans="1:16" s="6" customFormat="1" ht="24.75" customHeight="1" x14ac:dyDescent="0.25">
      <c r="A50" s="143">
        <v>3</v>
      </c>
      <c r="B50" s="111" t="s">
        <v>2687</v>
      </c>
      <c r="C50" s="112" t="s">
        <v>32</v>
      </c>
      <c r="D50" s="110" t="s">
        <v>2688</v>
      </c>
      <c r="E50" s="145">
        <v>43501</v>
      </c>
      <c r="F50" s="145">
        <v>43777</v>
      </c>
      <c r="G50" s="160">
        <f t="shared" si="2"/>
        <v>9.1999999999999993</v>
      </c>
      <c r="H50" s="119" t="s">
        <v>2689</v>
      </c>
      <c r="I50" s="113" t="s">
        <v>628</v>
      </c>
      <c r="J50" s="113" t="s">
        <v>630</v>
      </c>
      <c r="K50" s="116">
        <v>80578000</v>
      </c>
      <c r="L50" s="115" t="s">
        <v>1148</v>
      </c>
      <c r="M50" s="117"/>
      <c r="N50" s="115" t="s">
        <v>27</v>
      </c>
      <c r="O50" s="115" t="s">
        <v>1148</v>
      </c>
      <c r="P50" s="78"/>
    </row>
    <row r="51" spans="1:16" s="6" customFormat="1" ht="24.75" customHeight="1" outlineLevel="1" x14ac:dyDescent="0.25">
      <c r="A51" s="143">
        <v>4</v>
      </c>
      <c r="B51" s="111" t="s">
        <v>2690</v>
      </c>
      <c r="C51" s="112" t="s">
        <v>32</v>
      </c>
      <c r="D51" s="110" t="s">
        <v>2691</v>
      </c>
      <c r="E51" s="145">
        <v>42758</v>
      </c>
      <c r="F51" s="145">
        <v>43092</v>
      </c>
      <c r="G51" s="160">
        <f t="shared" ref="G51:G107" si="3">IF(AND(E51&lt;&gt;"",F51&lt;&gt;""),((F51-E51)/30),"")</f>
        <v>11.133333333333333</v>
      </c>
      <c r="H51" s="114" t="s">
        <v>2692</v>
      </c>
      <c r="I51" s="113" t="s">
        <v>628</v>
      </c>
      <c r="J51" s="113" t="s">
        <v>630</v>
      </c>
      <c r="K51" s="116">
        <v>360000000</v>
      </c>
      <c r="L51" s="115" t="s">
        <v>1148</v>
      </c>
      <c r="M51" s="117"/>
      <c r="N51" s="115" t="s">
        <v>27</v>
      </c>
      <c r="O51" s="115" t="s">
        <v>1148</v>
      </c>
      <c r="P51" s="78"/>
    </row>
    <row r="52" spans="1:16" s="7" customFormat="1" ht="24.75" customHeight="1" outlineLevel="1" x14ac:dyDescent="0.25">
      <c r="A52" s="144">
        <v>5</v>
      </c>
      <c r="B52" s="111" t="s">
        <v>2693</v>
      </c>
      <c r="C52" s="112" t="s">
        <v>31</v>
      </c>
      <c r="D52" s="110" t="s">
        <v>2694</v>
      </c>
      <c r="E52" s="145">
        <v>42465</v>
      </c>
      <c r="F52" s="145">
        <v>42712</v>
      </c>
      <c r="G52" s="160">
        <f t="shared" si="3"/>
        <v>8.2333333333333325</v>
      </c>
      <c r="H52" s="119" t="s">
        <v>2695</v>
      </c>
      <c r="I52" s="113" t="s">
        <v>628</v>
      </c>
      <c r="J52" s="113" t="s">
        <v>630</v>
      </c>
      <c r="K52" s="116">
        <v>47855000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183268785</v>
      </c>
      <c r="F185" s="92"/>
      <c r="G185" s="93"/>
      <c r="H185" s="88"/>
      <c r="I185" s="90" t="s">
        <v>2627</v>
      </c>
      <c r="J185" s="166">
        <f>+SUM(M179:M183)</f>
        <v>0.02</v>
      </c>
      <c r="K185" s="202" t="s">
        <v>2628</v>
      </c>
      <c r="L185" s="202"/>
      <c r="M185" s="94">
        <f>+J185*(SUM(K20:K35))</f>
        <v>73307514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www.w3.org/XML/1998/namespace"/>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2020-11-20T15:12:35Z</cp:lastPrinted>
  <dcterms:created xsi:type="dcterms:W3CDTF">2020-10-14T21:57:42Z</dcterms:created>
  <dcterms:modified xsi:type="dcterms:W3CDTF">2020-12-23T18:43:16Z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