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3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<sst xmlns="http://schemas.openxmlformats.org/spreadsheetml/2006/main" count="3130" uniqueCount="2701">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</sst>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243"/>
      <c r="I20" s="149" t="s">
        <v>628</v>
      </c>
      <c r="J20" s="150" t="s">
        <v>630</v>
      </c>
      <c r="K20" s="151">
        <v>1187576825</v>
      </c>
      <c r="L20" s="152">
        <v>44242</v>
      </c>
      <c r="M20" s="152">
        <v>44561</v>
      </c>
      <c r="N20" s="135">
        <f>+(M20-L20)/30</f>
        <v>10.633333333333333</v>
      </c>
      <c r="O20" s="138"/>
      <c r="U20" s="134"/>
      <c r="V20" s="105">
        <f ca="1">NOW()</f>
        <v>44194.907344560183</v>
      </c>
      <c r="W20" s="105">
        <f ca="1">NOW()</f>
        <v>44194.907344560183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CORPORACIÓN CHOCÓ JOVEN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41712</v>
      </c>
      <c r="F48" s="145">
        <v>43434</v>
      </c>
      <c r="G48" s="160">
        <f>IF(AND(E48&lt;&gt;"",F48&lt;&gt;""),((F48-E48)/30),"")</f>
        <v>57.4</v>
      </c>
      <c r="H48" s="114" t="s">
        <v>2685</v>
      </c>
      <c r="I48" s="113" t="s">
        <v>628</v>
      </c>
      <c r="J48" s="113" t="s">
        <v>2689</v>
      </c>
      <c r="K48" s="116" t="s">
        <v>2682</v>
      </c>
      <c r="L48" s="115" t="s">
        <v>1148</v>
      </c>
      <c r="M48" s="117">
        <v>1</v>
      </c>
      <c r="N48" s="115" t="s">
        <v>1151</v>
      </c>
      <c r="O48" s="115" t="s">
        <v>26</v>
      </c>
      <c r="P48" s="78"/>
    </row>
    <row r="49" spans="1:16" s="6" customFormat="1" ht="24.75" customHeight="1" x14ac:dyDescent="0.25">
      <c r="A49" s="143">
        <v>2</v>
      </c>
      <c r="B49" s="111" t="s">
        <v>2677</v>
      </c>
      <c r="C49" s="112" t="s">
        <v>32</v>
      </c>
      <c r="D49" s="110" t="s">
        <v>2683</v>
      </c>
      <c r="E49" s="145">
        <v>42970</v>
      </c>
      <c r="F49" s="145">
        <v>43099</v>
      </c>
      <c r="G49" s="160">
        <f t="shared" ref="G49:G50" si="2">IF(AND(E49&lt;&gt;"",F49&lt;&gt;""),((F49-E49)/30),"")</f>
        <v>4.3</v>
      </c>
      <c r="H49" s="114" t="s">
        <v>2686</v>
      </c>
      <c r="I49" s="113" t="s">
        <v>628</v>
      </c>
      <c r="J49" s="113" t="s">
        <v>2689</v>
      </c>
      <c r="K49" s="116">
        <v>4890000</v>
      </c>
      <c r="L49" s="124" t="s">
        <v>1148</v>
      </c>
      <c r="M49" s="117">
        <v>1</v>
      </c>
      <c r="N49" s="115" t="s">
        <v>27</v>
      </c>
      <c r="O49" s="115" t="s">
        <v>1148</v>
      </c>
      <c r="P49" s="78"/>
    </row>
    <row r="50" spans="1:16" s="6" customFormat="1" ht="24.75" customHeight="1" x14ac:dyDescent="0.25">
      <c r="A50" s="143">
        <v>3</v>
      </c>
      <c r="B50" s="111" t="s">
        <v>2677</v>
      </c>
      <c r="C50" s="124" t="s">
        <v>32</v>
      </c>
      <c r="D50" s="110" t="s">
        <v>2684</v>
      </c>
      <c r="E50" s="145">
        <v>42970</v>
      </c>
      <c r="F50" s="145">
        <v>43099</v>
      </c>
      <c r="G50" s="160">
        <f t="shared" si="2"/>
        <v>4.3</v>
      </c>
      <c r="H50" s="119" t="s">
        <v>2686</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2678</v>
      </c>
      <c r="C51" s="124" t="s">
        <v>32</v>
      </c>
      <c r="D51" s="110" t="s">
        <v>2681</v>
      </c>
      <c r="E51" s="145">
        <v>42985</v>
      </c>
      <c r="F51" s="145">
        <v>43107</v>
      </c>
      <c r="G51" s="160">
        <f t="shared" ref="G51:G107" si="3">IF(AND(E51&lt;&gt;"",F51&lt;&gt;""),((F51-E51)/30),"")</f>
        <v>4.0666666666666664</v>
      </c>
      <c r="H51" s="114" t="s">
        <v>2687</v>
      </c>
      <c r="I51" s="113" t="s">
        <v>628</v>
      </c>
      <c r="J51" s="113" t="s">
        <v>2690</v>
      </c>
      <c r="K51" s="116">
        <v>88800000</v>
      </c>
      <c r="L51" s="124" t="s">
        <v>1148</v>
      </c>
      <c r="M51" s="117">
        <v>1</v>
      </c>
      <c r="N51" s="124" t="s">
        <v>27</v>
      </c>
      <c r="O51" s="124" t="s">
        <v>1148</v>
      </c>
      <c r="P51" s="78"/>
    </row>
    <row r="52" spans="1:16" s="7" customFormat="1" ht="24.75" customHeight="1" outlineLevel="1" x14ac:dyDescent="0.25">
      <c r="A52" s="144">
        <v>5</v>
      </c>
      <c r="B52" s="111" t="s">
        <v>2678</v>
      </c>
      <c r="C52" s="124" t="s">
        <v>32</v>
      </c>
      <c r="D52" s="110" t="s">
        <v>2681</v>
      </c>
      <c r="E52" s="145">
        <v>42985</v>
      </c>
      <c r="F52" s="145">
        <v>43107</v>
      </c>
      <c r="G52" s="160">
        <f t="shared" si="3"/>
        <v>4.0666666666666664</v>
      </c>
      <c r="H52" s="119" t="s">
        <v>2687</v>
      </c>
      <c r="I52" s="113" t="s">
        <v>628</v>
      </c>
      <c r="J52" s="113" t="s">
        <v>2691</v>
      </c>
      <c r="K52" s="116">
        <v>88800000</v>
      </c>
      <c r="L52" s="124" t="s">
        <v>1148</v>
      </c>
      <c r="M52" s="117">
        <v>1</v>
      </c>
      <c r="N52" s="124" t="s">
        <v>27</v>
      </c>
      <c r="O52" s="124" t="s">
        <v>1148</v>
      </c>
      <c r="P52" s="79"/>
    </row>
    <row r="53" spans="1:16" s="7" customFormat="1" ht="24.75" customHeight="1" outlineLevel="1" x14ac:dyDescent="0.25">
      <c r="A53" s="144">
        <v>6</v>
      </c>
      <c r="B53" s="111" t="s">
        <v>2679</v>
      </c>
      <c r="C53" s="124" t="s">
        <v>32</v>
      </c>
      <c r="D53" s="110" t="s">
        <v>2682</v>
      </c>
      <c r="E53" s="145">
        <v>41276</v>
      </c>
      <c r="F53" s="145">
        <v>43115</v>
      </c>
      <c r="G53" s="160">
        <f t="shared" si="3"/>
        <v>61.3</v>
      </c>
      <c r="H53" s="119" t="s">
        <v>2688</v>
      </c>
      <c r="I53" s="113" t="s">
        <v>628</v>
      </c>
      <c r="J53" s="113" t="s">
        <v>2689</v>
      </c>
      <c r="K53" s="116">
        <v>230652350</v>
      </c>
      <c r="L53" s="124" t="s">
        <v>1148</v>
      </c>
      <c r="M53" s="117">
        <v>1</v>
      </c>
      <c r="N53" s="124" t="s">
        <v>27</v>
      </c>
      <c r="O53" s="124" t="s">
        <v>1148</v>
      </c>
      <c r="P53" s="79"/>
    </row>
    <row r="54" spans="1:16" s="7" customFormat="1" ht="24.75" customHeight="1" outlineLevel="1" x14ac:dyDescent="0.25">
      <c r="A54" s="144">
        <v>7</v>
      </c>
      <c r="B54" s="111" t="s">
        <v>2679</v>
      </c>
      <c r="C54" s="124" t="s">
        <v>32</v>
      </c>
      <c r="D54" s="110" t="s">
        <v>2682</v>
      </c>
      <c r="E54" s="145">
        <v>41276</v>
      </c>
      <c r="F54" s="145">
        <v>43116</v>
      </c>
      <c r="G54" s="160">
        <f t="shared" si="3"/>
        <v>61.333333333333336</v>
      </c>
      <c r="H54" s="114" t="s">
        <v>2688</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2679</v>
      </c>
      <c r="C55" s="124" t="s">
        <v>32</v>
      </c>
      <c r="D55" s="110" t="s">
        <v>2682</v>
      </c>
      <c r="E55" s="145">
        <v>41276</v>
      </c>
      <c r="F55" s="145">
        <v>43117</v>
      </c>
      <c r="G55" s="160">
        <f t="shared" si="3"/>
        <v>61.366666666666667</v>
      </c>
      <c r="H55" s="114" t="s">
        <v>2688</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2679</v>
      </c>
      <c r="C56" s="124" t="s">
        <v>32</v>
      </c>
      <c r="D56" s="110" t="s">
        <v>2682</v>
      </c>
      <c r="E56" s="145">
        <v>41276</v>
      </c>
      <c r="F56" s="145">
        <v>43118</v>
      </c>
      <c r="G56" s="160">
        <f t="shared" si="3"/>
        <v>61.4</v>
      </c>
      <c r="H56" s="114" t="s">
        <v>2688</v>
      </c>
      <c r="I56" s="113" t="s">
        <v>628</v>
      </c>
      <c r="J56" s="113" t="s">
        <v>2692</v>
      </c>
      <c r="K56" s="118">
        <v>230652350</v>
      </c>
      <c r="L56" s="124" t="s">
        <v>1148</v>
      </c>
      <c r="M56" s="117">
        <v>1</v>
      </c>
      <c r="N56" s="124" t="s">
        <v>27</v>
      </c>
      <c r="O56" s="124" t="s">
        <v>1148</v>
      </c>
      <c r="P56" s="79"/>
    </row>
    <row r="57" spans="1:16" s="7" customFormat="1" ht="24.75" customHeight="1" outlineLevel="1" x14ac:dyDescent="0.25">
      <c r="A57" s="144">
        <v>10</v>
      </c>
      <c r="B57" s="64" t="s">
        <v>2679</v>
      </c>
      <c r="C57" s="124" t="s">
        <v>32</v>
      </c>
      <c r="D57" s="63" t="s">
        <v>2682</v>
      </c>
      <c r="E57" s="145">
        <v>41276</v>
      </c>
      <c r="F57" s="145">
        <v>43119</v>
      </c>
      <c r="G57" s="160">
        <f t="shared" si="3"/>
        <v>61.43333333333333</v>
      </c>
      <c r="H57" s="64" t="s">
        <v>2688</v>
      </c>
      <c r="I57" s="63" t="s">
        <v>628</v>
      </c>
      <c r="J57" s="63" t="s">
        <v>2690</v>
      </c>
      <c r="K57" s="66">
        <v>230652350</v>
      </c>
      <c r="L57" s="124" t="s">
        <v>1148</v>
      </c>
      <c r="M57" s="117">
        <v>1</v>
      </c>
      <c r="N57" s="124" t="s">
        <v>27</v>
      </c>
      <c r="O57" s="124" t="s">
        <v>1148</v>
      </c>
      <c r="P57" s="79"/>
    </row>
    <row r="58" spans="1:16" s="7" customFormat="1" ht="24.75" customHeight="1" outlineLevel="1" x14ac:dyDescent="0.25">
      <c r="A58" s="144">
        <v>11</v>
      </c>
      <c r="B58" s="64" t="s">
        <v>2679</v>
      </c>
      <c r="C58" s="124" t="s">
        <v>32</v>
      </c>
      <c r="D58" s="63" t="s">
        <v>2682</v>
      </c>
      <c r="E58" s="145">
        <v>41276</v>
      </c>
      <c r="F58" s="145">
        <v>43120</v>
      </c>
      <c r="G58" s="160">
        <f t="shared" si="3"/>
        <v>61.466666666666669</v>
      </c>
      <c r="H58" s="64" t="s">
        <v>2688</v>
      </c>
      <c r="I58" s="63" t="s">
        <v>36</v>
      </c>
      <c r="J58" s="63" t="s">
        <v>2693</v>
      </c>
      <c r="K58" s="66">
        <v>230652350</v>
      </c>
      <c r="L58" s="124" t="s">
        <v>1148</v>
      </c>
      <c r="M58" s="117">
        <v>1</v>
      </c>
      <c r="N58" s="124" t="s">
        <v>27</v>
      </c>
      <c r="O58" s="124" t="s">
        <v>1148</v>
      </c>
      <c r="P58" s="79"/>
    </row>
    <row r="59" spans="1:16" s="7" customFormat="1" ht="24.75" customHeight="1" outlineLevel="1" x14ac:dyDescent="0.25">
      <c r="A59" s="144">
        <v>12</v>
      </c>
      <c r="B59" s="64" t="s">
        <v>2679</v>
      </c>
      <c r="C59" s="124" t="s">
        <v>32</v>
      </c>
      <c r="D59" s="63" t="s">
        <v>2682</v>
      </c>
      <c r="E59" s="145">
        <v>41276</v>
      </c>
      <c r="F59" s="145">
        <v>43121</v>
      </c>
      <c r="G59" s="160">
        <f t="shared" si="3"/>
        <v>61.5</v>
      </c>
      <c r="H59" s="64" t="s">
        <v>2688</v>
      </c>
      <c r="I59" s="63" t="s">
        <v>110</v>
      </c>
      <c r="J59" s="63" t="s">
        <v>2694</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47503073</v>
      </c>
      <c r="F185" s="92"/>
      <c r="G185" s="93"/>
      <c r="H185" s="88"/>
      <c r="I185" s="90" t="s">
        <v>2627</v>
      </c>
      <c r="J185" s="166">
        <f>+SUM(M179:M183)</f>
        <v>0.02</v>
      </c>
      <c r="K185" s="236" t="s">
        <v>2628</v>
      </c>
      <c r="L185" s="236"/>
      <c r="M185" s="94">
        <f>+J185*(SUM(K20:K35))</f>
        <v>23751536.5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2695</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dcmitype/"/>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2020-12-30T02:46:46Z</cp:lastPrinted>
  <dcterms:created xsi:type="dcterms:W3CDTF">2020-10-14T21:57:42Z</dcterms:created>
  <dcterms:modified xsi:type="dcterms:W3CDTF">2020-12-30T02:47:22Z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