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3265E9CF-F555-4D42-B843-705C566AD2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<sst xmlns="http://schemas.openxmlformats.org/spreadsheetml/2006/main" count="3210" uniqueCount="2713">
  <si>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</si>
  <si>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</si>
  <si>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</si>
  <si>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</si>
  <si>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</si>
  <si>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</si>
  <si>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</si>
  <si>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</si>
  <si>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</si>
  <si>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</si>
  <si>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</si>
  <si>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</si>
  <si>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</si>
  <si>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</si>
  <si>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</si>
  <si>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</si>
  <si>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</si>
  <si>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</si>
  <si>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</si>
  <si>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</si>
  <si>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</si>
  <si>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</si>
  <si>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</si>
  <si>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</si>
  <si>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</si>
  <si>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</si>
  <si>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</si>
  <si>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</si>
  <si>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</si>
  <si>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</si>
  <si>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</si>
  <si>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</si>
  <si>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</si>
  <si>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</si>
  <si>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</si>
  <si>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</si>
  <si>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</si>
  <si>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</si>
  <si>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</si>
  <si>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</si>
  <si>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</si>
  <si>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</si>
  <si>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</si>
  <si>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</si>
  <si>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</si>
  <si>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</si>
  <si>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</si>
  <si>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</si>
  <si>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</si>
  <si>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</si>
  <si>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</si>
  <si>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</si>
  <si>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</si>
  <si>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</si>
  <si>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</si>
  <si>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</si>
  <si>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</si>
  <si>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</si>
  <si>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</si>
  <si>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</si>
  <si>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</si>
  <si>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</si>
  <si>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</si>
  <si>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</si>
  <si>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</si>
  <si>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</si>
  <si>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</si>
  <si>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</si>
  <si>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</si>
  <si>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</si>
  <si>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</si>
  <si>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</si>
  <si>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</si>
  <si>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</si>
  <si>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</si>
  <si>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</si>
  <si>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</si>
  <si>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</si>
  <si>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</si>
  <si>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</si>
  <si>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</si>
  <si>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</si>
  <si>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</si>
  <si>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</si>
  <si>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</si>
  <si>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</si>
  <si>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</si>
  <si>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</si>
  <si>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</si>
  <si>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</si>
  <si>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</si>
  <si>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</si>
  <si>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</si>
  <si>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</si>
  <si>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</si>
  <si>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</si>
  <si>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</si>
  <si>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</si>
  <si>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</si>
  <si>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</si>
  <si>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</si>
  <si>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</si>
  <si>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</si>
  <si>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</si>
  <si>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</si>
  <si>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</si>
  <si>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</si>
  <si>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</si>
  <si>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</si>
  <si>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</si>
  <si>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</si>
  <si>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</si>
  <si>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</si>
  <si>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</si>
  <si>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</si>
  <si>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</si>
  <si>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</si>
  <si>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</si>
  <si>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</si>
  <si>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</si>
  <si>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</si>
  <si>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</si>
  <si>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</si>
  <si>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</si>
  <si>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</si>
  <si>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</si>
  <si>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</si>
  <si>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</si>
  <si>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</si>
  <si>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</si>
  <si>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</si>
  <si>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</si>
  <si>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</si>
  <si>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</si>
  <si>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</si>
  <si>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</si>
  <si>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</si>
  <si>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</si>
  <si>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</si>
  <si>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</si>
  <si>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</si>
  <si>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</si>
  <si>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</si>
  <si>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</si>
  <si>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</si>
  <si>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</si>
  <si>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</si>
  <si>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</si>
  <si>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</si>
  <si>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</si>
  <si>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</si>
  <si>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</si>
  <si>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</si>
  <si>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</si>
  <si>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</si>
  <si>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</si>
  <si>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</si>
  <si>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</si>
  <si>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</si>
  <si>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</si>
  <si>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</si>
  <si>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</si>
  <si>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</si>
  <si>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</si>
  <si>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</si>
  <si>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</si>
  <si>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</si>
  <si>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</si>
  <si>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</si>
  <si>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</si>
  <si>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</si>
  <si>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</si>
  <si>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</si>
  <si>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</si>
  <si>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</si>
  <si>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</si>
  <si>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</si>
  <si>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</si>
  <si>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</si>
  <si>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</si>
  <si>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</si>
  <si>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</si>
  <si>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</si>
  <si>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</si>
  <si>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</si>
  <si>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</si>
  <si>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</si>
  <si>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</si>
  <si>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</si>
  <si>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</si>
  <si>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</si>
  <si>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</si>
  <si>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</si>
  <si>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</si>
  <si>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</si>
  <si>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</si>
  <si>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</si>
  <si>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</si>
  <si>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</si>
  <si>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</si>
  <si>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</si>
  <si>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</si>
  <si>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</si>
  <si>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</si>
  <si>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</si>
  <si>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</si>
  <si>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</si>
  <si>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</si>
  <si>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</si>
  <si>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</si>
  <si>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</si>
  <si>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</si>
  <si>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</si>
  <si>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</si>
  <si>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</si>
  <si>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</si>
  <si>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</si>
  <si>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</si>
  <si>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</si>
  <si>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</si>
  <si>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</si>
  <si>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</si>
  <si>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</si>
  <si>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</si>
  <si>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</si>
  <si>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</si>
  <si>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</si>
  <si>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</si>
  <si>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</si>
  <si>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</si>
  <si>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</si>
  <si>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</si>
  <si>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</si>
  <si>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</si>
  <si>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</si>
  <si>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</si>
  <si>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</si>
  <si>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</si>
  <si>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</si>
  <si>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</si>
  <si>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</si>
  <si>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</si>
  <si>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</si>
  <si>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</si>
  <si>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</si>
  <si>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</si>
  <si>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</si>
  <si>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</si>
  <si>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</si>
  <si>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</si>
  <si>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</si>
  <si>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</si>
  <si>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</si>
  <si>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</si>
  <si>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</si>
  <si>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</si>
  <si>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</si>
  <si>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</si>
  <si>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</si>
  <si>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</si>
  <si>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</si>
  <si>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</si>
  <si>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</si>
  <si>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</si>
  <si>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</si>
  <si>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</si>
  <si>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</si>
  <si>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</si>
  <si>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</si>
  <si>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</si>
  <si>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</si>
  <si>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</si>
  <si>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</si>
  <si>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</si>
  <si>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</si>
  <si>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</si>
  <si>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</si>
  <si>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</si>
  <si>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</si>
  <si>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</si>
  <si>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</si>
  <si>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</si>
  <si>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</si>
  <si>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</si>
  <si>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</si>
  <si>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</si>
  <si>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</si>
  <si>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</si>
  <si>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</si>
  <si>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</si>
  <si>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</si>
  <si>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</si>
  <si>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</si>
  <si>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</si>
  <si>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</si>
  <si>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</si>
  <si>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</si>
  <si>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</si>
  <si>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</si>
  <si>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</si>
  <si>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</si>
  <si>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</si>
  <si>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</si>
  <si>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</si>
  <si>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</si>
  <si>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</si>
  <si>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</si>
  <si>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</si>
  <si>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</si>
  <si>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</si>
  <si>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</si>
  <si>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</si>
  <si>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</si>
  <si>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</si>
  <si>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</si>
  <si>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</si>
  <si>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</si>
  <si>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</si>
  <si>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</si>
  <si>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</si>
  <si>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</si>
  <si>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</si>
  <si>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</si>
  <si>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</si>
  <si>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</si>
  <si>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</si>
  <si>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</si>
  <si>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</si>
  <si>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</si>
  <si>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</si>
  <si>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</si>
  <si>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</si>
  <si>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</si>
  <si>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</si>
  <si>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</si>
  <si>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</si>
  <si>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</si>
  <si>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</si>
  <si>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</si>
  <si>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</si>
  <si>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</si>
  <si>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</si>
  <si>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</si>
  <si>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</si>
  <si>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</si>
  <si>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</si>
  <si>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</si>
  <si>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</si>
  <si>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</si>
  <si>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</si>
  <si>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</si>
  <si>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</si>
  <si>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</si>
  <si>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</si>
  <si>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</si>
  <si>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</si>
  <si>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</si>
  <si>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</si>
  <si>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</si>
  <si>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</si>
  <si>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</si>
  <si>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</si>
  <si>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</si>
  <si>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</si>
  <si>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</si>
  <si>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</si>
  <si>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</si>
  <si>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</si>
  <si>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</si>
  <si>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</si>
  <si>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</si>
  <si>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</si>
  <si>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</si>
  <si>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</si>
  <si>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</si>
  <si>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</si>
  <si>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</si>
  <si>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</si>
  <si>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</si>
  <si>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</si>
  <si>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</si>
  <si>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</si>
  <si>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</si>
  <si>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</si>
  <si>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</si>
  <si>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</si>
  <si>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</si>
  <si>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</si>
  <si>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</si>
  <si>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</si>
  <si>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</si>
  <si>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</si>
  <si>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</si>
  <si>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</si>
  <si>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</si>
  <si>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</si>
  <si>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</si>
  <si>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</si>
  <si>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</si>
  <si>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</si>
  <si>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</si>
  <si>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</si>
  <si>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</si>
  <si>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</si>
  <si>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</si>
  <si>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</si>
  <si>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</si>
  <si>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</si>
  <si>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</si>
  <si>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</si>
  <si>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</si>
  <si>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</si>
  <si>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</si>
  <si>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</si>
  <si>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</si>
  <si>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</si>
  <si>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</si>
  <si>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</si>
  <si>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</si>
  <si>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</si>
  <si>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</si>
  <si>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</si>
  <si>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</si>
  <si>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</si>
  <si>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</si>
  <si>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</si>
  <si>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</si>
  <si>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</si>
  <si>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</si>
  <si>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</si>
  <si>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</si>
  <si>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</si>
  <si>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</si>
  <si>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</si>
  <si>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</si>
  <si>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</si>
  <si>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</si>
  <si>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</si>
  <si>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</si>
  <si>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</si>
  <si>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</si>
  <si>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</si>
  <si>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</si>
  <si>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</si>
  <si>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</si>
  <si>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</si>
  <si>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</si>
  <si>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</si>
  <si>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</si>
  <si>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</si>
  <si>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</si>
  <si>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</si>
  <si>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</si>
  <si>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</si>
  <si>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</si>
  <si>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</si>
  <si>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</si>
  <si>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</si>
  <si>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</si>
  <si>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</si>
  <si>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</si>
  <si>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</si>
  <si>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</si>
  <si>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</si>
  <si>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</si>
  <si>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</si>
  <si>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</si>
  <si>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</si>
  <si>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</si>
  <si>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</si>
  <si>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</si>
  <si>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</si>
  <si>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</si>
  <si>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</si>
  <si>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</si>
  <si>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</si>
  <si>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</si>
  <si>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</si>
  <si>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</si>
  <si>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</si>
  <si>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</si>
  <si>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</si>
  <si>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</si>
  <si>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</si>
  <si>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</si>
  <si>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</si>
  <si>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</si>
  <si>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</si>
  <si>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</si>
  <si>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</si>
  <si>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</si>
  <si>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</si>
  <si>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</si>
  <si>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</si>
  <si>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</si>
  <si>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</si>
  <si>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</si>
  <si>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</si>
  <si>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</si>
  <si>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</si>
  <si>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</si>
  <si>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</si>
  <si>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</si>
  <si>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</si>
  <si>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</si>
  <si>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</si>
  <si>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</si>
  <si>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</si>
  <si>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</si>
  <si>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</si>
  <si>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</si>
  <si>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</si>
  <si>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</si>
  <si>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</si>
  <si>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</si>
  <si>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</si>
  <si>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</si>
  <si>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</si>
  <si>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</si>
  <si>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</si>
  <si>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</si>
  <si>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</si>
  <si>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</si>
  <si>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</si>
  <si>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</si>
  <si>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</si>
  <si>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</si>
  <si>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</si>
  <si>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</si>
  <si>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</si>
  <si>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</si>
  <si>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</si>
  <si>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</si>
  <si>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</si>
  <si>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</si>
  <si>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</si>
  <si>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</si>
  <si>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</si>
  <si>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</si>
  <si>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</si>
  <si>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</si>
  <si>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</si>
  <si>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</si>
  <si>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</si>
  <si>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</si>
  <si>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</si>
  <si>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</si>
  <si>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</si>
  <si>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</si>
  <si>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</si>
  <si>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</si>
  <si>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</si>
  <si>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</si>
  <si>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</si>
  <si>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</si>
  <si>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</si>
  <si>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</si>
  <si>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</si>
  <si>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</si>
  <si>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</si>
  <si>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</si>
  <si>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</si>
  <si>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</si>
  <si>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</si>
  <si>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</si>
  <si>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</si>
  <si>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</si>
  <si>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</si>
  <si>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</si>
  <si>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</si>
  <si>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</si>
  <si>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</si>
  <si>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</si>
  <si>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</si>
  <si>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</si>
  <si>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</si>
  <si>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</si>
  <si>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</si>
  <si>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</si>
  <si>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</si>
  <si>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</si>
  <si>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</si>
  <si>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</si>
  <si>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</si>
  <si>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</si>
  <si>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</si>
  <si>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</si>
  <si>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</si>
  <si>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</si>
  <si>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</si>
  <si>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</si>
  <si>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</si>
  <si>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</si>
  <si>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</si>
  <si>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</si>
  <si>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</si>
  <si>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</si>
  <si>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</si>
  <si>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</si>
  <si>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</si>
  <si>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</si>
  <si>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</si>
  <si>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</si>
  <si>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</si>
  <si>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</si>
  <si>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</si>
  <si>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</si>
  <si>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</si>
  <si>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</si>
  <si>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</si>
  <si>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</si>
  <si>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</si>
  <si>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</si>
  <si>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</si>
  <si>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</si>
  <si>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</si>
  <si>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</si>
  <si>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</si>
  <si>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</si>
  <si>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</si>
  <si>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</si>
  <si>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</si>
  <si>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</si>
  <si>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</si>
  <si>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</si>
  <si>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</si>
  <si>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</si>
  <si>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</si>
  <si>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</si>
  <si>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</si>
  <si>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</si>
  <si>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</si>
  <si>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</si>
  <si>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</si>
  <si>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</si>
  <si>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</si>
  <si>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</si>
  <si>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</si>
  <si>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</si>
  <si>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</si>
  <si>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</si>
  <si>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</si>
  <si>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</si>
  <si>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</si>
  <si>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</si>
  <si>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</si>
  <si>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</si>
  <si>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</si>
  <si>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</si>
  <si>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</si>
  <si>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</si>
  <si>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</si>
  <si>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</si>
  <si>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</si>
  <si>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</si>
  <si>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</si>
  <si>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</si>
  <si>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</si>
  <si>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</si>
  <si>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</si>
  <si>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</si>
  <si>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</si>
  <si>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</si>
  <si>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</si>
  <si>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</si>
  <si>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</si>
  <si>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</si>
  <si>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</si>
  <si>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</si>
  <si>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</si>
  <si>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</si>
  <si>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</si>
  <si>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</si>
  <si>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</si>
  <si>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</si>
  <si>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</si>
  <si>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</si>
  <si>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</si>
  <si>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</si>
  <si>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</si>
  <si>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</si>
  <si>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</si>
  <si>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</si>
  <si>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</si>
  <si>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</si>
  <si>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</si>
  <si>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</si>
  <si>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</si>
  <si>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</si>
  <si>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</si>
  <si>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</si>
  <si>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</si>
  <si>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</si>
  <si>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</si>
  <si>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</si>
  <si>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</si>
  <si>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</si>
  <si>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</si>
  <si>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</si>
  <si>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</si>
  <si>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</si>
  <si>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</si>
  <si>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</si>
  <si>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</si>
  <si>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</si>
  <si>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</si>
  <si>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</si>
  <si>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</si>
  <si>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</si>
  <si>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</si>
  <si>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</si>
  <si>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</si>
  <si>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</si>
  <si>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</si>
  <si>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</si>
  <si>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</si>
  <si>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</si>
  <si>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</si>
  <si>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</si>
  <si>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</si>
  <si>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</si>
  <si>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</si>
  <si>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</si>
  <si>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</si>
  <si>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</si>
  <si>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</si>
  <si>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</si>
  <si>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</si>
  <si>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</si>
  <si>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</si>
  <si>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</si>
  <si>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</si>
  <si>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</si>
  <si>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</si>
  <si>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</si>
  <si>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</si>
  <si>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</si>
  <si>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</si>
  <si>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</si>
  <si>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</si>
  <si>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</si>
  <si>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</si>
  <si>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</si>
  <si>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</si>
  <si>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</si>
  <si>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</si>
  <si>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</si>
  <si>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</si>
  <si>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</si>
  <si>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</si>
  <si>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</si>
  <si>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</si>
  <si>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</si>
  <si>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</si>
  <si>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</si>
  <si>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</si>
  <si>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</si>
  <si>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</si>
  <si>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</si>
  <si>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</si>
  <si>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</si>
  <si>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</si>
  <si>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</si>
  <si>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</si>
  <si>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</si>
  <si>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</si>
  <si>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</si>
  <si>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</si>
  <si>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</si>
  <si>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</si>
  <si>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</si>
  <si>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</si>
  <si>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</si>
  <si>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</si>
  <si>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</si>
  <si>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</si>
  <si>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</si>
  <si>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</si>
  <si>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</si>
  <si>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</si>
  <si>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</si>
  <si>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</si>
  <si>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</si>
  <si>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</si>
  <si>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</si>
  <si>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</si>
  <si>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</si>
  <si>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</si>
  <si>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</si>
  <si>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</si>
  <si>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</si>
  <si>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</si>
  <si>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</si>
  <si>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</si>
  <si>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</si>
  <si>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</si>
  <si>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</si>
  <si>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</si>
  <si>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</si>
  <si>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</si>
  <si>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</si>
  <si>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</si>
  <si>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</si>
  <si>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</si>
  <si>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</si>
  <si>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</si>
  <si>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</si>
  <si>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</si>
  <si>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</si>
  <si>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</si>
  <si>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</si>
  <si>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</si>
  <si>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</si>
  <si>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</si>
  <si>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</si>
  <si>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</si>
  <si>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</si>
  <si>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</si>
  <si>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</si>
  <si>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</si>
  <si>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</si>
  <si>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</si>
  <si>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</si>
  <si>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</si>
  <si>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</si>
  <si>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</si>
  <si>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</si>
  <si>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</si>
  <si>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</si>
  <si>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</si>
  <si>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</si>
  <si>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</si>
  <si>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</si>
  <si>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</si>
  <si>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</si>
  <si>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</si>
  <si>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</si>
  <si>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</si>
  <si>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</si>
  <si>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</si>
  <si>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</si>
  <si>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</si>
  <si>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</si>
  <si>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</si>
  <si>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</si>
  <si>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</si>
  <si>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</si>
  <si>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</si>
  <si>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</si>
  <si>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</si>
  <si>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</si>
  <si>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</si>
  <si>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</si>
  <si>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</si>
  <si>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</si>
  <si>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</si>
  <si>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</si>
  <si>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</si>
  <si>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</si>
  <si>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</si>
  <si>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</si>
  <si>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</si>
  <si>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</si>
  <si>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</si>
  <si>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</si>
  <si>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</si>
  <si>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</si>
  <si>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</si>
  <si>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</si>
  <si>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</si>
  <si>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</si>
  <si>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</si>
  <si>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</si>
  <si>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</si>
  <si>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</si>
  <si>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</si>
  <si>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</si>
  <si>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</si>
  <si>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</si>
  <si>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</si>
  <si>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</si>
  <si>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</si>
  <si>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</si>
  <si>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</si>
  <si>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</si>
  <si>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</si>
  <si>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</si>
  <si>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</si>
  <si>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</si>
  <si>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</si>
  <si>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</si>
  <si>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</si>
  <si>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</si>
  <si>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</si>
  <si>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</si>
  <si>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</si>
  <si>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</si>
  <si>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</si>
  <si>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</si>
  <si>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</si>
  <si>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</si>
  <si>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</si>
  <si>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</si>
  <si>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</si>
  <si>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</si>
  <si>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</si>
  <si>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</si>
  <si>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</si>
  <si>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</si>
  <si>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</si>
  <si>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</si>
  <si>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</si>
  <si>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</si>
  <si>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</si>
  <si>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</si>
  <si>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</si>
  <si>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</si>
  <si>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</si>
  <si>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</si>
  <si>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</si>
  <si>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</si>
  <si>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</si>
  <si>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</si>
  <si>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</si>
  <si>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</si>
  <si>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</si>
  <si>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</si>
  <si>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</si>
  <si>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</si>
  <si>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</si>
  <si>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</si>
  <si>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</si>
  <si>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</si>
  <si>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</si>
  <si>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</si>
  <si>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</si>
  <si>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</si>
  <si>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</si>
  <si>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</si>
  <si>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</si>
  <si>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</si>
  <si>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</si>
  <si>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</si>
  <si>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</si>
  <si>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</si>
  <si>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</si>
  <si>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</si>
  <si>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</si>
  <si>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</si>
  <si>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</si>
  <si>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</si>
  <si>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</si>
  <si>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</si>
  <si>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</si>
  <si>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</si>
  <si>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</si>
  <si>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</si>
  <si>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</si>
  <si>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</si>
  <si>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</si>
  <si>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</si>
  <si>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</si>
  <si>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</si>
  <si>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</si>
  <si>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</si>
  <si>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</si>
  <si>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</si>
  <si>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</si>
  <si>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</si>
  <si>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</si>
  <si>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</si>
  <si>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</si>
  <si>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</si>
  <si>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</si>
  <si>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</si>
  <si>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</si>
  <si>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</si>
  <si>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</si>
  <si>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</si>
  <si>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</si>
  <si>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</si>
  <si>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</si>
  <si>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</si>
  <si>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</si>
  <si>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</si>
  <si>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</si>
  <si>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</si>
  <si>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</si>
  <si>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</si>
  <si>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</si>
  <si>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</si>
  <si>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</si>
  <si>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</si>
  <si>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</si>
  <si>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</si>
  <si>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</si>
  <si>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</si>
  <si>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</si>
  <si>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</si>
  <si>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</si>
  <si>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</si>
  <si>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</si>
  <si>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</si>
  <si>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</si>
  <si>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</si>
  <si>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</si>
  <si>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</si>
  <si>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</si>
  <si>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</si>
  <si>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</si>
  <si>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</si>
  <si>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</si>
  <si>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</si>
  <si>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</si>
  <si>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</si>
  <si>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</si>
  <si>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</si>
  <si>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</si>
  <si>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</si>
  <si>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</si>
  <si>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</si>
  <si>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</si>
  <si>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</si>
  <si>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</si>
  <si>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</si>
  <si>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</si>
  <si>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</si>
  <si>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</si>
  <si>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</si>
  <si>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</si>
  <si>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</si>
  <si>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</si>
  <si>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</si>
  <si>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</si>
  <si>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</si>
  <si>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</si>
  <si>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</si>
  <si>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</si>
  <si>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</si>
  <si>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</si>
  <si>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</si>
  <si>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</si>
  <si>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</si>
  <si>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</si>
  <si>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</si>
  <si>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</si>
  <si>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</si>
  <si>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</si>
  <si>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</si>
  <si>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</si>
  <si>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</si>
  <si>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</si>
  <si>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</si>
  <si>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</si>
  <si>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</si>
  <si>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</si>
  <si>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</si>
  <si>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</si>
  <si>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</si>
  <si>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</si>
  <si>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</si>
  <si>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</si>
  <si>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</si>
  <si>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</si>
  <si>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</si>
  <si>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</si>
  <si>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</si>
  <si>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</si>
  <si>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</si>
  <si>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</si>
  <si>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</si>
  <si>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</si>
  <si>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</si>
  <si>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</si>
  <si>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</si>
  <si>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</si>
  <si>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</si>
  <si>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</si>
  <si>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</si>
  <si>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</si>
  <si>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</si>
  <si>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</si>
  <si>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</si>
  <si>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</si>
  <si>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</si>
  <si>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</si>
  <si>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</si>
  <si>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</si>
  <si>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</si>
  <si>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</si>
  <si>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</si>
  <si>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</si>
  <si>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</si>
  <si>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</si>
  <si>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</si>
  <si>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</si>
  <si>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</si>
  <si>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</si>
  <si>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</si>
  <si>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</si>
  <si>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</si>
  <si>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</si>
  <si>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</si>
  <si>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</si>
  <si>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</si>
  <si>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</si>
  <si>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</si>
  <si>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</si>
  <si>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</si>
  <si>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</si>
  <si>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</si>
  <si>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</si>
  <si>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</si>
  <si>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</si>
  <si>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</si>
  <si>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</si>
  <si>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</si>
  <si>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</si>
  <si>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</si>
  <si>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</si>
  <si>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</si>
  <si>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</si>
  <si>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</si>
  <si>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</si>
  <si>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</si>
  <si>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</si>
  <si>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</si>
  <si>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</si>
  <si>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</si>
  <si>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</si>
  <si>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</si>
  <si>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</si>
  <si>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</si>
  <si>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</si>
  <si>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</si>
  <si>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</si>
  <si>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</si>
  <si>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</si>
  <si>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</si>
  <si>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</si>
  <si>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</si>
  <si>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</si>
  <si>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</si>
  <si>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</si>
  <si>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</si>
  <si>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</si>
  <si>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</si>
  <si>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</si>
  <si>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</si>
  <si>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</si>
  <si>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</si>
  <si>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</si>
  <si>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</si>
  <si>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</si>
  <si>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</si>
  <si>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</si>
  <si>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</si>
  <si>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</si>
  <si>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</si>
  <si>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</si>
  <si>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</si>
  <si>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</si>
  <si>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</si>
  <si>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</si>
  <si>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</si>
  <si>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</si>
  <si>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</si>
  <si>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</si>
  <si>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</si>
  <si>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</si>
  <si>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</si>
  <si>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</si>
  <si>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</si>
  <si>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</si>
  <si>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</si>
  <si>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</si>
  <si>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</si>
  <si>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</si>
  <si>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</si>
  <si>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</si>
  <si>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</si>
  <si>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</si>
  <si>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</si>
  <si>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</si>
  <si>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</si>
  <si>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</si>
  <si>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</si>
  <si>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</si>
  <si>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</si>
  <si>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</si>
  <si>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</si>
  <si>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</si>
  <si>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</si>
  <si>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</si>
  <si>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</si>
  <si>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</si>
  <si>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</si>
  <si>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</si>
  <si>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</si>
  <si>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</si>
  <si>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</si>
  <si>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</si>
  <si>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</si>
  <si>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</si>
  <si>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</si>
  <si>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</si>
  <si>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</si>
  <si>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</si>
  <si>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</si>
  <si>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</si>
  <si>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</si>
  <si>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</si>
  <si>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</si>
  <si>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</si>
  <si>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</si>
  <si>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</si>
  <si>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</si>
  <si>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</si>
  <si>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</si>
  <si>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</si>
  <si>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</si>
  <si>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</si>
  <si>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</si>
  <si>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</si>
  <si>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</si>
  <si>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</si>
  <si>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</si>
  <si>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</si>
  <si>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</si>
  <si>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</si>
  <si>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</si>
  <si>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</si>
  <si>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</si>
  <si>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</si>
  <si>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</si>
  <si>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</si>
  <si>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</si>
  <si>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</si>
  <si>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</si>
  <si>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</si>
  <si>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</si>
  <si>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</si>
  <si>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</si>
  <si>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</si>
  <si>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</si>
  <si>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</si>
  <si>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</si>
  <si>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</si>
  <si>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</si>
  <si>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</si>
  <si>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</si>
  <si>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</si>
  <si>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</si>
  <si>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</si>
  <si>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</si>
  <si>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</si>
  <si>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</si>
  <si>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</si>
  <si>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</si>
  <si>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</si>
  <si>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</si>
  <si>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</si>
  <si>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</si>
  <si>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</si>
  <si>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</si>
  <si>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</si>
  <si>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</si>
  <si>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</si>
  <si>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</si>
  <si>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</si>
  <si>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</si>
  <si>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</si>
  <si>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</si>
  <si>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</si>
  <si>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</si>
  <si>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</si>
  <si>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</si>
  <si>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</si>
  <si>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</si>
  <si>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</si>
  <si>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</si>
  <si>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</si>
  <si>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</si>
  <si>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</si>
  <si>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</si>
  <si>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</si>
  <si>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</si>
  <si>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</si>
  <si>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</si>
  <si>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</si>
  <si>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</si>
  <si>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</si>
  <si>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</si>
  <si>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</si>
  <si>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</si>
  <si>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</si>
  <si>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</si>
  <si>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</si>
  <si>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</si>
  <si>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</si>
  <si>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</si>
  <si>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</si>
  <si>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</si>
  <si>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</si>
  <si>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</si>
  <si>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</si>
  <si>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</si>
  <si>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</si>
  <si>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</si>
  <si>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</si>
  <si>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</si>
  <si>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</si>
  <si>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</si>
  <si>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</si>
  <si>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</si>
  <si>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</si>
  <si>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</si>
  <si>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</si>
  <si>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</si>
  <si>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</si>
  <si>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</si>
  <si>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</si>
  <si>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</si>
  <si>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</si>
  <si>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</si>
  <si>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</si>
  <si>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</si>
  <si>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</si>
  <si>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</si>
  <si>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</si>
  <si>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</si>
  <si>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</si>
  <si>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</si>
  <si>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</si>
  <si>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</si>
  <si>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</si>
  <si>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</si>
  <si>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</si>
  <si>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</si>
  <si>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</si>
  <si>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</si>
  <si>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</si>
  <si>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</si>
  <si>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</si>
  <si>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</si>
  <si>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</si>
  <si>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</si>
  <si>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</si>
  <si>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</si>
  <si>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</si>
  <si>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</si>
  <si>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</si>
  <si>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</si>
  <si>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</si>
  <si>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</si>
  <si>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</si>
  <si>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</si>
  <si>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</si>
  <si>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</si>
  <si>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</si>
  <si>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</si>
  <si>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</si>
  <si>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</si>
  <si>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</si>
  <si>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</si>
  <si>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</si>
  <si>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</si>
  <si>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</si>
  <si>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</si>
  <si>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</si>
  <si>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</si>
  <si>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</si>
  <si>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</si>
  <si>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</si>
  <si>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</si>
  <si>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</si>
  <si>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</si>
  <si>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</si>
  <si>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</si>
  <si>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</si>
  <si>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</si>
  <si>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</si>
  <si>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</si>
  <si>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</si>
  <si>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</si>
  <si>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</si>
  <si>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</si>
  <si>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</si>
  <si>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</si>
  <si>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</si>
  <si>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</si>
  <si>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</si>
  <si>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</si>
  <si>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</si>
  <si>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</si>
  <si>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</si>
  <si>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</si>
  <si>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</si>
  <si>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</si>
  <si>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</si>
  <si>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</si>
  <si>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</si>
  <si>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</si>
  <si>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</si>
  <si>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</si>
  <si>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</si>
  <si>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</si>
  <si>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</si>
  <si>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</si>
  <si>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</si>
  <si>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</si>
  <si>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</si>
  <si>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</si>
  <si>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</si>
  <si>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</si>
  <si>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</si>
  <si>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</si>
  <si>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</si>
  <si>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</si>
  <si>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</si>
  <si>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</si>
  <si>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</si>
  <si>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</si>
  <si>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</si>
  <si>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</si>
  <si>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</si>
  <si>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</si>
  <si>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</si>
  <si>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</si>
  <si>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</si>
  <si>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</si>
  <si>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</si>
  <si>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</si>
  <si>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</si>
  <si>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</si>
  <si>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</si>
  <si>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</si>
  <si>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</si>
  <si>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</si>
  <si>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</si>
  <si>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</si>
  <si>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</si>
  <si>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</si>
  <si>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</si>
  <si>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</si>
  <si>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</si>
  <si>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</si>
  <si>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</si>
  <si>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</si>
  <si>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</si>
  <si>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</si>
  <si>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</si>
  <si>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</si>
  <si>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</si>
  <si>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</si>
  <si>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</si>
  <si>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</si>
  <si>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</si>
  <si>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</si>
  <si>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</si>
  <si>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</si>
  <si>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</si>
  <si>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</si>
  <si>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</si>
  <si>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</si>
  <si>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</si>
  <si>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</si>
  <si>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</si>
  <si>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</si>
  <si>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</si>
  <si>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</si>
  <si>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</si>
  <si>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</si>
  <si>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</si>
  <si>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</si>
  <si>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</si>
  <si>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</si>
  <si>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</si>
  <si>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</si>
  <si>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</si>
  <si>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</si>
  <si>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</si>
  <si>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</si>
  <si>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</si>
  <si>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</si>
  <si>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</si>
  <si>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</si>
  <si>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</si>
  <si>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</si>
  <si>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</si>
  <si>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</si>
  <si>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</si>
  <si>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</si>
  <si>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</si>
  <si>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</si>
  <si>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</si>
  <si>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</si>
  <si>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</si>
  <si>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</si>
  <si>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</si>
  <si>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</si>
  <si>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</si>
  <si>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</si>
  <si>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</si>
  <si>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</si>
  <si>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</si>
  <si>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</si>
  <si>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</si>
  <si>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</si>
  <si>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</si>
  <si>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</si>
  <si>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</si>
  <si>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</si>
  <si>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</si>
  <si>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</si>
  <si>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</si>
  <si>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</si>
  <si>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</si>
  <si>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</si>
  <si>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</si>
  <si>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</si>
  <si>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</si>
  <si>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</si>
  <si>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</si>
  <si>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</si>
  <si>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</si>
  <si>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</si>
  <si>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</si>
  <si>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</si>
  <si>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</si>
  <si>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</si>
  <si>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</si>
  <si>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</si>
  <si>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</si>
  <si>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</si>
  <si>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</si>
  <si>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</si>
  <si>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</si>
  <si>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</si>
  <si>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</si>
  <si>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</si>
  <si>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</si>
  <si>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</si>
  <si>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</si>
  <si>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</si>
  <si>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</si>
  <si>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</si>
  <si>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</si>
  <si>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</si>
  <si>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</si>
  <si>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</si>
  <si>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</si>
  <si>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</si>
  <si>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</si>
  <si>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</si>
  <si>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</si>
  <si>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</si>
  <si>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</si>
  <si>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</si>
  <si>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</si>
  <si>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</si>
  <si>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</si>
  <si>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</si>
  <si>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</si>
  <si>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</si>
  <si>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</si>
  <si>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</si>
  <si>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</si>
  <si>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</si>
  <si>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</si>
  <si>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</si>
  <si>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</si>
  <si>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</si>
  <si>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</si>
  <si>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</si>
  <si>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</si>
  <si>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</si>
  <si>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</si>
  <si>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</si>
  <si>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</si>
  <si>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</si>
  <si>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</si>
  <si>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</si>
  <si>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</si>
  <si>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</si>
  <si>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</si>
  <si>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</si>
  <si>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</si>
  <si>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</si>
  <si>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</si>
  <si>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</si>
  <si>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</si>
  <si>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</si>
  <si>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</si>
  <si>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</si>
  <si>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</si>
  <si>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</si>
  <si>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</si>
  <si>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</si>
  <si>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</si>
  <si>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</si>
  <si>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</si>
  <si>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</si>
  <si>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</si>
  <si>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</si>
  <si>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</si>
  <si>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</si>
  <si>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</si>
  <si>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</si>
  <si>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</si>
  <si>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</si>
  <si>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</si>
  <si>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</si>
  <si>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</si>
  <si>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</si>
  <si>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</si>
  <si>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</si>
  <si>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</si>
  <si>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</si>
  <si>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</si>
  <si>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</si>
  <si>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</si>
  <si>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</si>
  <si>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</si>
  <si>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</si>
  <si>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</si>
  <si>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</si>
  <si>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</si>
  <si>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</si>
  <si>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</si>
  <si>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</si>
  <si>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</si>
  <si>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</si>
  <si>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</si>
  <si>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</si>
  <si>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</si>
  <si>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</si>
  <si>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</si>
  <si>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</si>
  <si>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</si>
  <si>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</si>
  <si>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</si>
  <si>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</si>
  <si>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</si>
  <si>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</si>
  <si>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</si>
  <si>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</si>
  <si>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</si>
  <si>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</si>
  <si>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</si>
  <si>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</si>
  <si>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</si>
  <si>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</si>
  <si>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</si>
  <si>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</si>
  <si>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</si>
  <si>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</si>
  <si>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</si>
  <si>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</si>
  <si>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</si>
  <si>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</si>
  <si>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</si>
  <si>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</si>
  <si>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</si>
  <si>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</si>
  <si>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</si>
  <si>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</si>
  <si>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</si>
  <si>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</si>
  <si>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</si>
  <si>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</si>
  <si>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</si>
  <si>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</si>
  <si>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</si>
  <si>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</si>
  <si>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</si>
  <si>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</si>
  <si>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</si>
  <si>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</si>
  <si>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</si>
  <si>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</si>
  <si>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</si>
  <si>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</si>
  <si>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</si>
  <si>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</si>
  <si>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</si>
  <si>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</si>
  <si>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</si>
  <si>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</si>
  <si>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</si>
  <si>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</si>
  <si>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</si>
  <si>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</si>
  <si>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</si>
  <si>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</si>
  <si>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</si>
  <si>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</si>
  <si>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</si>
  <si>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</si>
  <si>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</si>
  <si>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</si>
  <si>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</si>
  <si>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</si>
  <si>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</si>
  <si>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</si>
  <si>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</si>
  <si>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</si>
  <si>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</si>
  <si>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</si>
  <si>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</si>
  <si>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</si>
  <si>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</si>
  <si>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</si>
  <si>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</si>
  <si>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</si>
  <si>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</si>
  <si>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</si>
  <si>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</si>
  <si>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</si>
  <si>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</si>
  <si>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</si>
  <si>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</si>
  <si>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</si>
  <si>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</si>
  <si>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</si>
  <si>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</si>
  <si>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</si>
  <si>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</si>
  <si>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</si>
  <si>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</si>
  <si>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</si>
  <si>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</si>
  <si>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</si>
  <si>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</si>
  <si>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</si>
  <si>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</si>
  <si>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</si>
  <si>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</si>
  <si>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</si>
  <si>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</si>
  <si>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</si>
  <si>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</si>
  <si>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</si>
  <si>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</si>
  <si>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</si>
  <si>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</si>
  <si>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</si>
  <si>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</si>
  <si>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</si>
  <si>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</si>
  <si>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</si>
  <si>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</si>
  <si>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</si>
  <si>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</si>
  <si>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</si>
  <si>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</si>
  <si>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</si>
  <si>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</si>
  <si>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</si>
  <si>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</si>
  <si>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</si>
  <si>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</si>
  <si>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</si>
  <si>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</si>
  <si>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</si>
  <si>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</si>
  <si>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</si>
  <si>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</si>
  <si>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</si>
  <si>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</si>
  <si>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</si>
  <si>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</si>
  <si>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</si>
  <si>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</si>
  <si>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</si>
  <si>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</si>
  <si>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</si>
  <si>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</si>
  <si>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</si>
  <si>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</si>
  <si>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</si>
  <si>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</si>
  <si>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</si>
  <si>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</si>
  <si>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</si>
  <si>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</si>
  <si>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</si>
  <si>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</si>
  <si>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</si>
  <si>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</si>
  <si>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</si>
  <si>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</si>
  <si>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</si>
  <si>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</si>
  <si>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</si>
  <si>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</si>
  <si>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</si>
  <si>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</si>
  <si>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</si>
  <si>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</si>
  <si>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</si>
  <si>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</si>
  <si>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</si>
  <si>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</si>
  <si>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</si>
  <si>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</si>
  <si>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</si>
  <si>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</si>
  <si>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</si>
  <si>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</si>
  <si>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</si>
  <si>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</si>
  <si>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</si>
  <si>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</si>
  <si>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</si>
  <si>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</si>
  <si>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</si>
  <si>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</si>
  <si>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</si>
  <si>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</si>
  <si>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</si>
  <si>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</si>
  <si>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</si>
  <si>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</si>
  <si>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</si>
  <si>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</si>
  <si>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</si>
  <si>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</si>
  <si>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</si>
  <si>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</si>
  <si>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</si>
  <si>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</si>
  <si>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</si>
  <si>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</si>
  <si>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</si>
  <si>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</si>
  <si>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</si>
  <si>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</si>
  <si>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</si>
  <si>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</si>
  <si>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</si>
  <si>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</si>
  <si>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</si>
  <si>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</si>
  <si>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</si>
  <si>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</si>
  <si>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</si>
  <si>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</si>
  <si>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</si>
  <si>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</si>
  <si>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</si>
  <si>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</si>
  <si>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</si>
  <si>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</si>
  <si>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</si>
  <si>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</si>
  <si>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</si>
  <si>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</si>
  <si>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</si>
  <si>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</si>
  <si>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</si>
  <si>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</si>
  <si>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</si>
  <si>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</si>
  <si>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</si>
  <si>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</si>
  <si>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</si>
  <si>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</si>
  <si>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</si>
  <si>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</si>
  <si>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</si>
  <si>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</si>
  <si>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</si>
  <si>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</si>
  <si>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</si>
  <si>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</si>
  <si>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</si>
  <si>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</si>
  <si>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</si>
  <si>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</si>
  <si>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</si>
  <si>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</si>
  <si>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</si>
  <si>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</si>
  <si>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</si>
  <si>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</si>
  <si>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</si>
  <si>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</si>
  <si>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</si>
  <si>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</si>
  <si>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</si>
  <si>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</si>
  <si>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</si>
  <si>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</si>
  <si>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</si>
  <si>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</si>
  <si>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</si>
  <si>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</si>
  <si>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</si>
  <si>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</si>
  <si>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</si>
  <si>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</si>
  <si>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</si>
  <si>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</si>
  <si>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</si>
  <si>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</si>
  <si>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</si>
  <si>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</si>
  <si>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</si>
  <si>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</si>
  <si>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</si>
  <si>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</si>
  <si>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</si>
  <si>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</si>
  <si>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</si>
  <si>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</si>
  <si>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</si>
  <si>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</si>
  <si>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</si>
  <si>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</si>
  <si>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</si>
  <si>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</si>
  <si>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</si>
  <si>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</si>
  <si>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</si>
  <si>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</si>
  <si>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</si>
  <si>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</si>
  <si>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</si>
  <si>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</si>
  <si>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</si>
  <si>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</si>
  <si>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</si>
  <si>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</si>
  <si>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</si>
  <si>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</si>
  <si>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</si>
  <si>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</si>
  <si>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</si>
  <si>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</si>
  <si>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</si>
  <si>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</si>
  <si>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</si>
  <si>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</si>
  <si>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</si>
  <si>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</si>
  <si>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</si>
  <si>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</si>
  <si>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</si>
  <si>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</si>
  <si>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</si>
  <si>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</si>
  <si>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</si>
  <si>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</si>
  <si>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</si>
  <si>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</si>
  <si>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</si>
  <si>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</si>
  <si>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</si>
  <si>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</si>
  <si>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</si>
  <si>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</si>
  <si>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</si>
  <si>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</si>
  <si>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</si>
  <si>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</si>
  <si>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</si>
  <si>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</si>
  <si>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</si>
  <si>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</si>
  <si>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</si>
  <si>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</si>
  <si>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</si>
  <si>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</si>
  <si>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</si>
  <si>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</si>
  <si>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</si>
  <si>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</si>
  <si>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</si>
  <si>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</si>
  <si>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</si>
  <si>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</si>
  <si>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</si>
  <si>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</si>
  <si>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</si>
  <si>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</si>
  <si>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</si>
  <si>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</si>
  <si>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</si>
  <si>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</si>
  <si>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</si>
  <si>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</si>
  <si>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</si>
  <si>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</si>
  <si>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</si>
  <si>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</si>
  <si>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</si>
  <si>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</si>
  <si>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</si>
  <si>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</si>
  <si>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</si>
  <si>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</si>
  <si>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</si>
  <si>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</si>
  <si>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</si>
  <si>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</si>
  <si>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</si>
  <si>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</si>
  <si>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</si>
  <si>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</si>
  <si>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</si>
  <si>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</si>
  <si>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</si>
  <si>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</si>
  <si>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</si>
  <si>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</si>
  <si>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</si>
  <si>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</si>
  <si>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</si>
  <si>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</si>
  <si>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</si>
  <si>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</si>
  <si>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</si>
  <si>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</si>
  <si>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</si>
  <si>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</si>
  <si>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</si>
  <si>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</si>
  <si>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</si>
  <si>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</si>
  <si>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</si>
  <si>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</si>
  <si>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</si>
  <si>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</si>
  <si>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</si>
  <si>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</si>
  <si>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</si>
  <si>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</si>
  <si>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</si>
  <si>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</si>
  <si>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</si>
  <si>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</si>
  <si>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</si>
  <si>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</si>
  <si>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</si>
  <si>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</si>
  <si>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</si>
  <si>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</si>
  <si>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</si>
  <si>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</si>
  <si>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</si>
  <si>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</si>
  <si>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</si>
  <si>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</si>
  <si>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</si>
  <si>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</si>
  <si>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</si>
  <si>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</si>
  <si>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</si>
  <si>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</si>
  <si>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</si>
  <si>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</si>
  <si>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</si>
  <si>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</si>
  <si>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</si>
  <si>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</si>
  <si>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</si>
  <si>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</si>
  <si>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</si>
  <si>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</si>
  <si>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</si>
  <si>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</si>
  <si>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</si>
  <si>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</si>
  <si>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</si>
  <si>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</si>
  <si>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</si>
  <si>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</si>
  <si>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</si>
  <si>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</si>
  <si>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</si>
  <si>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</si>
  <si>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</si>
  <si>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</si>
  <si>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</si>
  <si>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</si>
  <si>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</si>
  <si>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</si>
  <si>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</si>
  <si>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</si>
  <si>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</si>
  <si>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</si>
  <si>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</si>
  <si>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</si>
  <si>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</si>
  <si>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</si>
  <si>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</si>
  <si>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</si>
  <si>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</si>
  <si>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</si>
  <si>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</si>
  <si>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</si>
  <si>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</si>
  <si>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</si>
  <si>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</si>
  <si>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</si>
  <si>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</si>
  <si>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</si>
  <si>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</si>
  <si>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</si>
  <si>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</si>
  <si>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</si>
  <si>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</si>
  <si>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</si>
  <si>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</si>
  <si>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</si>
  <si>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</si>
  <si>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</si>
  <si>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</si>
  <si>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</si>
  <si>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</si>
  <si>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</si>
  <si>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</si>
  <si>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</si>
  <si>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</si>
  <si>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</si>
  <si>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</si>
  <si>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</si>
  <si>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</si>
  <si>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</si>
  <si>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</si>
  <si>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</si>
  <si>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</si>
  <si>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</si>
  <si>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</si>
  <si>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</si>
  <si>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</si>
  <si>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</si>
  <si>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</si>
  <si>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</si>
  <si>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</si>
  <si>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</si>
  <si>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</si>
  <si>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</si>
  <si>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</si>
  <si>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</si>
  <si>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</si>
  <si>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</si>
  <si>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</si>
  <si>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</si>
  <si>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</si>
  <si>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</si>
  <si>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</si>
  <si>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</si>
  <si>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</si>
  <si>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</si>
  <si>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</si>
  <si>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</si>
  <si>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</si>
  <si>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</si>
  <si>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</si>
  <si>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</si>
  <si>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</si>
  <si>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</si>
  <si>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</si>
  <si>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</si>
  <si>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</si>
  <si>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</si>
  <si>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</si>
  <si>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</si>
  <si>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</si>
  <si>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</si>
  <si>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</si>
  <si>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</si>
  <si>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</si>
  <si>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</si>
  <si>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</si>
  <si>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</si>
  <si>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</si>
  <si>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</si>
  <si>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</si>
  <si>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</si>
  <si>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</si>
  <si>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</si>
  <si>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</si>
  <si>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</si>
  <si>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</si>
  <si>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</si>
  <si>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</si>
  <si>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</si>
  <si>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</si>
  <si>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</si>
  <si>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</si>
  <si>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</si>
  <si>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</si>
  <si>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</si>
  <si>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</si>
  <si>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</si>
  <si>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</si>
  <si>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</si>
  <si>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</si>
  <si>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</si>
  <si>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</si>
  <si>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</si>
  <si>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</si>
  <si>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</si>
  <si>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</si>
  <si>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</si>
  <si>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</si>
  <si>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</si>
  <si>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</si>
  <si>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</si>
  <si>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</si>
  <si>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</si>
  <si>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</si>
  <si>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</si>
  <si>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</si>
  <si>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</si>
  <si>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</si>
  <si>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</si>
  <si>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</si>
  <si>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</si>
  <si>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</si>
  <si>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</si>
  <si>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</si>
  <si>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</si>
  <si>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</si>
  <si>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</si>
  <si>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</si>
  <si>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</si>
  <si>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</si>
  <si>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</si>
  <si>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</si>
  <si>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</si>
  <si>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</si>
  <si>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</si>
  <si>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</si>
  <si>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</si>
  <si>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</si>
  <si>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</si>
  <si>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</si>
  <si>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</si>
  <si>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</si>
  <si>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</si>
  <si>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</si>
  <si>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</si>
  <si>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</si>
  <si>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</si>
  <si>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</si>
  <si>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</si>
  <si>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</si>
  <si>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</si>
  <si>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</si>
  <si>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</si>
  <si>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</si>
  <si>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</si>
  <si>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</si>
  <si>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</si>
  <si>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</si>
  <si>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</si>
  <si>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</si>
  <si>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</si>
  <si>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</si>
  <si>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</si>
  <si>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</si>
  <si>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</si>
  <si>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</si>
  <si>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</si>
  <si>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</si>
  <si>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</si>
  <si>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</si>
  <si>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</si>
  <si>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</si>
  <si>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</si>
  <si>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</si>
  <si>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</si>
  <si>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</si>
  <si>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</si>
  <si>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</si>
  <si>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</si>
  <si>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</si>
  <si>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</si>
  <si>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</si>
  <si>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</si>
  <si>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</si>
  <si>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</si>
  <si>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</si>
  <si>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</si>
  <si>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</si>
  <si>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</si>
  <si>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</si>
  <si>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</si>
  <si>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</si>
  <si>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</si>
  <si>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</si>
  <si>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</si>
  <si>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</si>
  <si>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</si>
  <si>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</si>
  <si>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</si>
  <si>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</si>
  <si>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</si>
  <si>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</si>
  <si>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</si>
  <si>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</si>
  <si>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</si>
  <si>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</si>
  <si>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</si>
  <si>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</si>
  <si>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</si>
  <si>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</si>
  <si>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</si>
  <si>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</si>
  <si>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</si>
  <si>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</si>
  <si>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</si>
  <si>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</si>
  <si>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</si>
  <si>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</si>
  <si>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</si>
  <si>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</si>
  <si>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</si>
  <si>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</si>
  <si>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</si>
  <si>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</si>
  <si>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</si>
  <si>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</si>
  <si>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</si>
  <si>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</si>
  <si>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</si>
  <si>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</si>
  <si>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</si>
  <si>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</si>
  <si>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</si>
  <si>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</si>
  <si>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</si>
  <si>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</si>
  <si>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</si>
  <si>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</si>
  <si>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</si>
  <si>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</si>
  <si>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</si>
  <si>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</si>
  <si>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</si>
  <si>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</si>
  <si>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</si>
  <si>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</si>
  <si>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</si>
  <si>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</si>
  <si>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</si>
  <si>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</si>
  <si>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</si>
  <si>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</si>
  <si>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</si>
  <si>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</si>
  <si>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</si>
  <si>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</si>
  <si>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</si>
  <si>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</si>
  <si>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</si>
  <si>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</si>
  <si>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</si>
  <si>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</si>
  <si>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</si>
  <si>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</si>
  <si>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</si>
  <si>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</si>
  <si>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</si>
  <si>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</si>
  <si>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</si>
  <si>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</si>
  <si>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</si>
  <si>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</si>
  <si>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</si>
  <si>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</si>
  <si>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</si>
  <si>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</si>
  <si>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</si>
  <si>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</si>
  <si>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</si>
  <si>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</si>
  <si>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</si>
  <si>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</si>
  <si>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</si>
  <si>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</si>
  <si>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</si>
  <si>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</si>
  <si>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</si>
  <si>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</si>
  <si>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</si>
  <si>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</si>
  <si>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</si>
  <si>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</si>
  <si>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</si>
  <si>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</si>
  <si>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</si>
  <si>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</si>
  <si>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</si>
  <si>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</si>
  <si>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</si>
  <si>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</si>
  <si>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</si>
  <si>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</si>
  <si>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</si>
  <si>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</si>
  <si>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</si>
  <si>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</si>
  <si>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</si>
  <si>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</si>
  <si>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</si>
  <si>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</si>
  <si>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</si>
  <si>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</si>
  <si>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</si>
  <si>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</si>
  <si>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</si>
  <si>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</si>
  <si>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</si>
  <si>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</si>
  <si>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</si>
  <si>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</si>
  <si>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</si>
  <si>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</si>
  <si>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</si>
  <si>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</si>
  <si>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</si>
  <si>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</si>
  <si>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</si>
  <si>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</si>
  <si>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</si>
  <si>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</si>
  <si>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</si>
  <si>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</si>
  <si>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</si>
  <si>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</si>
  <si>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</si>
  <si>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</si>
  <si>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</si>
  <si>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</si>
  <si>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</si>
  <si>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</si>
  <si>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</si>
  <si>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</si>
  <si>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</si>
  <si>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</si>
  <si>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</si>
  <si>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</si>
  <si>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</si>
  <si>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</si>
  <si>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</si>
  <si>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</si>
  <si>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</si>
  <si>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</si>
  <si>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</si>
  <si>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</si>
  <si>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</si>
  <si>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</si>
  <si>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</si>
  <si>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</si>
  <si>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</si>
  <si>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</si>
  <si>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</si>
  <si>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</si>
  <si>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</si>
  <si>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</si>
  <si>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</si>
  <si>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</si>
  <si>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</si>
  <si>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</si>
  <si>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</si>
  <si>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</si>
  <si>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</si>
  <si>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</si>
  <si>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</si>
  <si>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</si>
  <si>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</si>
  <si>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</si>
  <si>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</si>
  <si>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</si>
  <si>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</si>
  <si>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</si>
  <si>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</si>
  <si>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</si>
  <si>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</si>
  <si>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</si>
  <si>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</si>
  <si>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</si>
  <si>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</si>
  <si>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</si>
  <si>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</si>
  <si>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</si>
  <si>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</si>
  <si>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</si>
  <si>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</si>
  <si>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</si>
  <si>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</si>
  <si>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</si>
  <si>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</si>
  <si>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</si>
  <si>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</si>
  <si>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</si>
  <si>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</si>
  <si>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</si>
  <si>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</si>
  <si>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</si>
  <si>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</si>
  <si>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</si>
  <si>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</si>
  <si>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</si>
  <si>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</si>
  <si>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</si>
  <si>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</si>
  <si>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</si>
  <si>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</si>
  <si>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</si>
  <si>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</si>
  <si>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</si>
  <si>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</si>
  <si>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</si>
  <si>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</si>
  <si>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</si>
  <si>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</si>
  <si>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</si>
  <si>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</si>
  <si>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</si>
  <si>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</si>
  <si>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</si>
  <si>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</si>
  <si>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</si>
  <si>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</si>
  <si>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</si>
  <si>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</si>
  <si>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</si>
  <si>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</si>
  <si>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</si>
  <si>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</si>
  <si>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</si>
  <si>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</si>
  <si>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</si>
  <si>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</si>
  <si>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</si>
  <si>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</si>
  <si>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</si>
  <si>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</si>
  <si>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</si>
  <si>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</si>
  <si>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</si>
  <si>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</si>
  <si>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</si>
  <si>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</si>
  <si>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</si>
  <si>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</si>
  <si>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</si>
  <si>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</si>
  <si>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</si>
  <si>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</si>
  <si>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</si>
  <si>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</si>
  <si>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</si>
  <si>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</si>
  <si>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</si>
  <si>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</si>
  <si>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</si>
  <si>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</si>
  <si>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</si>
  <si>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</si>
  <si>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</si>
  <si>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</si>
  <si>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</si>
  <si>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</si>
  <si>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</si>
  <si>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</si>
  <si>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</si>
  <si>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</si>
  <si>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</si>
  <si>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</si>
  <si>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</si>
  <si>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</si>
  <si>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</si>
  <si>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</si>
  <si>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</si>
  <si>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</si>
  <si>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</si>
  <si>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</si>
  <si>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</si>
  <si>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</si>
  <si>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</si>
  <si>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</si>
  <si>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</si>
  <si>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</si>
  <si>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</si>
  <si>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</si>
  <si>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</si>
  <si>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</si>
  <si>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</si>
  <si>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</si>
  <si>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</si>
  <si>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</si>
  <si>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</si>
  <si>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</si>
  <si>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</si>
  <si>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</si>
  <si>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</si>
  <si>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</si>
  <si>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</si>
  <si>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</si>
  <si>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</si>
  <si>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</si>
  <si>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</si>
  <si>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</si>
  <si>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</si>
  <si>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</si>
  <si>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</si>
  <si>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</si>
  <si>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</si>
  <si>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</si>
  <si>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</si>
  <si>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</si>
  <si>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</si>
  <si>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</si>
  <si>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</si>
  <si>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</si>
  <si>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</si>
  <si>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</si>
  <si>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</si>
  <si>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</si>
  <si>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</si>
  <si>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</si>
  <si>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</si>
  <si>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</si>
  <si>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</si>
  <si>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</si>
  <si>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</si>
  <si>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</si>
  <si>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</si>
  <si>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</si>
  <si>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</si>
  <si>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</si>
  <si>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</si>
  <si>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</si>
  <si>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</si>
  <si>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</si>
  <si>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</si>
  <si>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</si>
  <si>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</si>
  <si>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</si>
  <si>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</si>
  <si>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</si>
  <si>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</si>
  <si>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</si>
  <si>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</si>
  <si>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</si>
  <si>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</si>
  <si>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</si>
  <si>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</si>
  <si>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</si>
  <si>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</si>
  <si>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</si>
  <si>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</si>
  <si>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</si>
  <si>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</si>
  <si>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</si>
  <si>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</si>
  <si>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</si>
  <si>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</si>
  <si>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</si>
  <si>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</si>
  <si>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</si>
  <si>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</si>
  <si>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</si>
  <si>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</si>
  <si>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</si>
  <si>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</si>
  <si>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</si>
  <si>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</si>
  <si>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</si>
  <si>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2021-19-10000606</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</si>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</sst>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428</v>
      </c>
      <c r="K20" s="149">
        <v>1260257617</v>
      </c>
      <c r="L20" s="150"/>
      <c r="M20" s="150">
        <v>44561</v>
      </c>
      <c r="N20" s="133">
        <f>+(M20-L20)/30</f>
        <v>1485.3666666666666</v>
      </c>
      <c r="O20" s="136"/>
      <c r="U20" s="132"/>
      <c r="V20" s="105">
        <f ca="1">NOW()</f>
        <v>44191.768065162039</v>
      </c>
      <c r="W20" s="105">
        <f ca="1">NOW()</f>
        <v>44191.768065162039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2677</v>
      </c>
      <c r="E48" s="143">
        <v>42401</v>
      </c>
      <c r="F48" s="143">
        <v>42674</v>
      </c>
      <c r="G48" s="158">
        <f>IF(AND(E48&lt;&gt;"",F48&lt;&gt;""),((F48-E48)/30),"")</f>
        <v>9.1</v>
      </c>
      <c r="H48" s="114" t="s">
        <v>2678</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2679</v>
      </c>
      <c r="E49" s="143">
        <v>42675</v>
      </c>
      <c r="F49" s="143">
        <v>43312</v>
      </c>
      <c r="G49" s="158">
        <f t="shared" ref="G49:G50" si="2">IF(AND(E49&lt;&gt;"",F49&lt;&gt;""),((F49-E49)/30),"")</f>
        <v>21.233333333333334</v>
      </c>
      <c r="H49" s="121" t="s">
        <v>2678</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2680</v>
      </c>
      <c r="E50" s="143">
        <v>43313</v>
      </c>
      <c r="F50" s="143">
        <v>43449</v>
      </c>
      <c r="G50" s="158">
        <f t="shared" si="2"/>
        <v>4.5333333333333332</v>
      </c>
      <c r="H50" s="121" t="s">
        <v>2678</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2681</v>
      </c>
      <c r="E51" s="143">
        <v>43450</v>
      </c>
      <c r="F51" s="143">
        <v>43921</v>
      </c>
      <c r="G51" s="158">
        <f t="shared" ref="G51:G107" si="3">IF(AND(E51&lt;&gt;"",F51&lt;&gt;""),((F51-E51)/30),"")</f>
        <v>15.7</v>
      </c>
      <c r="H51" s="121" t="s">
        <v>2678</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2682</v>
      </c>
      <c r="E52" s="143">
        <v>42394</v>
      </c>
      <c r="F52" s="143">
        <v>42582</v>
      </c>
      <c r="G52" s="158">
        <f t="shared" si="3"/>
        <v>6.2666666666666666</v>
      </c>
      <c r="H52" s="119" t="s">
        <v>2683</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2684</v>
      </c>
      <c r="E53" s="143">
        <v>42399</v>
      </c>
      <c r="F53" s="143">
        <v>42674</v>
      </c>
      <c r="G53" s="158">
        <f t="shared" si="3"/>
        <v>9.1666666666666661</v>
      </c>
      <c r="H53" s="119" t="s">
        <v>2685</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2686</v>
      </c>
      <c r="E54" s="143">
        <v>42399</v>
      </c>
      <c r="F54" s="143">
        <v>42674</v>
      </c>
      <c r="G54" s="158">
        <f t="shared" si="3"/>
        <v>9.1666666666666661</v>
      </c>
      <c r="H54" s="119" t="s">
        <v>2685</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2687</v>
      </c>
      <c r="E55" s="143">
        <v>43313</v>
      </c>
      <c r="F55" s="143">
        <v>43449</v>
      </c>
      <c r="G55" s="158">
        <f t="shared" si="3"/>
        <v>4.5333333333333332</v>
      </c>
      <c r="H55" s="114" t="s">
        <v>2688</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2689</v>
      </c>
      <c r="E56" s="143">
        <v>43450</v>
      </c>
      <c r="F56" s="143">
        <v>43799</v>
      </c>
      <c r="G56" s="158">
        <f t="shared" si="3"/>
        <v>11.633333333333333</v>
      </c>
      <c r="H56" s="121" t="s">
        <v>2688</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2690</v>
      </c>
      <c r="E57" s="143">
        <v>42948</v>
      </c>
      <c r="F57" s="143">
        <v>43115</v>
      </c>
      <c r="G57" s="158">
        <f t="shared" si="3"/>
        <v>5.5666666666666664</v>
      </c>
      <c r="H57" s="121" t="s">
        <v>2678</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2691</v>
      </c>
      <c r="E58" s="143">
        <v>43116</v>
      </c>
      <c r="F58" s="143">
        <v>43343</v>
      </c>
      <c r="G58" s="158">
        <f t="shared" si="3"/>
        <v>7.5666666666666664</v>
      </c>
      <c r="H58" s="121" t="s">
        <v>2678</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2692</v>
      </c>
      <c r="E59" s="143">
        <v>43450</v>
      </c>
      <c r="F59" s="143">
        <v>43921</v>
      </c>
      <c r="G59" s="158">
        <f t="shared" si="3"/>
        <v>15.7</v>
      </c>
      <c r="H59" s="121" t="s">
        <v>2678</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2693</v>
      </c>
      <c r="E60" s="143">
        <v>43405</v>
      </c>
      <c r="F60" s="143">
        <v>43434</v>
      </c>
      <c r="G60" s="158">
        <f t="shared" si="3"/>
        <v>0.96666666666666667</v>
      </c>
      <c r="H60" s="119" t="s">
        <v>2695</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2694</v>
      </c>
      <c r="E61" s="143">
        <v>43085</v>
      </c>
      <c r="F61" s="143">
        <v>43404</v>
      </c>
      <c r="G61" s="158">
        <f t="shared" si="3"/>
        <v>10.633333333333333</v>
      </c>
      <c r="H61" s="119" t="s">
        <v>2695</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2696</v>
      </c>
      <c r="E62" s="143">
        <v>43085</v>
      </c>
      <c r="F62" s="143">
        <v>43404</v>
      </c>
      <c r="G62" s="158">
        <f t="shared" si="3"/>
        <v>10.633333333333333</v>
      </c>
      <c r="H62" s="119" t="s">
        <v>2695</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2697</v>
      </c>
      <c r="E63" s="143">
        <v>43313</v>
      </c>
      <c r="F63" s="143">
        <v>43449</v>
      </c>
      <c r="G63" s="158">
        <f t="shared" si="3"/>
        <v>4.5333333333333332</v>
      </c>
      <c r="H63" s="121" t="s">
        <v>2678</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2698</v>
      </c>
      <c r="E64" s="143">
        <v>43117</v>
      </c>
      <c r="F64" s="143">
        <v>43312</v>
      </c>
      <c r="G64" s="158">
        <f t="shared" si="3"/>
        <v>6.5</v>
      </c>
      <c r="H64" s="121" t="s">
        <v>2678</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2711</v>
      </c>
      <c r="E65" s="143">
        <v>43484</v>
      </c>
      <c r="F65" s="143">
        <v>43819</v>
      </c>
      <c r="G65" s="158">
        <f t="shared" si="3"/>
        <v>11.166666666666666</v>
      </c>
      <c r="H65" s="119" t="s">
        <v>2695</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2712</v>
      </c>
      <c r="E66" s="143">
        <v>43484</v>
      </c>
      <c r="F66" s="143">
        <v>43819</v>
      </c>
      <c r="G66" s="158">
        <f t="shared" si="3"/>
        <v>11.166666666666666</v>
      </c>
      <c r="H66" s="119" t="s">
        <v>2695</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30" t="s">
        <v>9</v>
      </c>
      <c r="J112" s="23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2699</v>
      </c>
      <c r="E114" s="175">
        <v>43886</v>
      </c>
      <c r="F114" s="175">
        <v>44196</v>
      </c>
      <c r="G114" s="158">
        <f>IF(AND(E114&lt;&gt;"",F114&lt;&gt;""),((F114-E114)/30),"")</f>
        <v>10.333333333333334</v>
      </c>
      <c r="H114" s="121" t="s">
        <v>2701</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2700</v>
      </c>
      <c r="E115" s="175">
        <v>43886</v>
      </c>
      <c r="F115" s="175">
        <v>44196</v>
      </c>
      <c r="G115" s="158">
        <f t="shared" ref="G115:G116" si="4">IF(AND(E115&lt;&gt;"",F115&lt;&gt;""),((F115-E115)/30),"")</f>
        <v>10.333333333333334</v>
      </c>
      <c r="H115" s="121" t="s">
        <v>2701</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2703</v>
      </c>
      <c r="E116" s="175">
        <v>44167</v>
      </c>
      <c r="F116" s="175">
        <v>44773</v>
      </c>
      <c r="G116" s="158">
        <f t="shared" si="4"/>
        <v>20.2</v>
      </c>
      <c r="H116" s="121" t="s">
        <v>2702</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2704</v>
      </c>
      <c r="E117" s="143">
        <v>43862</v>
      </c>
      <c r="F117" s="175">
        <v>44773</v>
      </c>
      <c r="G117" s="158">
        <f t="shared" ref="G117:G159" si="5">IF(AND(E117&lt;&gt;"",F117&lt;&gt;""),((F117-E117)/30),"")</f>
        <v>30.366666666666667</v>
      </c>
      <c r="H117" s="121" t="s">
        <v>2702</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36" t="s">
        <v>2614</v>
      </c>
      <c r="H165" s="236"/>
      <c r="I165" s="237" t="s">
        <v>1164</v>
      </c>
      <c r="J165" s="238"/>
      <c r="K165" s="238"/>
      <c r="L165" s="238"/>
      <c r="M165" s="23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39" t="s">
        <v>2643</v>
      </c>
      <c r="J167" s="240"/>
      <c r="K167" s="240"/>
      <c r="L167" s="240"/>
      <c r="M167" s="240"/>
      <c r="N167" s="240"/>
      <c r="O167" s="241"/>
      <c r="U167" s="51"/>
    </row>
    <row r="168" spans="1:28" x14ac:dyDescent="0.25">
      <c r="A168" s="9"/>
      <c r="B168" s="225" t="s">
        <v>2658</v>
      </c>
      <c r="C168" s="225"/>
      <c r="D168" s="225"/>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37807728.509999998</v>
      </c>
      <c r="F185" s="92"/>
      <c r="G185" s="93"/>
      <c r="H185" s="88"/>
      <c r="I185" s="90" t="s">
        <v>2627</v>
      </c>
      <c r="J185" s="164">
        <f>+SUM(M179:M183)</f>
        <v>0.03</v>
      </c>
      <c r="K185" s="204" t="s">
        <v>2628</v>
      </c>
      <c r="L185" s="204"/>
      <c r="M185" s="94">
        <f>+J185*(SUM(K20:K35))</f>
        <v>37807728.509999998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9" t="s">
        <v>2636</v>
      </c>
      <c r="C192" s="229"/>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2705</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2709</v>
      </c>
      <c r="J211" s="27" t="s">
        <v>2622</v>
      </c>
      <c r="K211" s="146" t="s">
        <v>2710</v>
      </c>
      <c r="L211" s="21"/>
      <c r="M211" s="21"/>
      <c r="N211" s="21"/>
      <c r="O211" s="8"/>
    </row>
    <row r="212" spans="1:15" x14ac:dyDescent="0.25">
      <c r="A212" s="9"/>
      <c r="B212" s="27" t="s">
        <v>2619</v>
      </c>
      <c r="C212" s="177" t="s">
        <v>2706</v>
      </c>
      <c r="D212" s="21"/>
      <c r="G212" s="27" t="s">
        <v>2621</v>
      </c>
      <c r="H212" s="146" t="s">
        <v>2707</v>
      </c>
      <c r="J212" s="27" t="s">
        <v>2623</v>
      </c>
      <c r="K212" s="145"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2020-12-26T23:26:02Z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