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<sst xmlns="http://schemas.openxmlformats.org/spreadsheetml/2006/main" count="4722" uniqueCount="2756">
  <si>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</si>
  <si>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</si>
  <si>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</si>
  <si>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</si>
  <si>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</si>
  <si>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</si>
  <si>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</si>
  <si>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</si>
  <si>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</si>
  <si>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</si>
  <si>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</si>
  <si>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</si>
  <si>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</si>
  <si>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</si>
  <si>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</si>
  <si>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</si>
  <si>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</si>
  <si>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</si>
  <si>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</si>
  <si>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</si>
  <si>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</si>
  <si>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</si>
  <si>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</si>
  <si>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</si>
  <si>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</si>
  <si>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</si>
  <si>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</si>
  <si>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</si>
  <si>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</si>
  <si>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</si>
  <si>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</si>
  <si>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</si>
  <si>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</si>
  <si>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</si>
  <si>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</si>
  <si>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</si>
  <si>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</si>
  <si>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</si>
  <si>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</si>
  <si>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</si>
  <si>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</si>
  <si>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</si>
  <si>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</si>
  <si>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</si>
  <si>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</si>
  <si>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</si>
  <si>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</si>
  <si>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</si>
  <si>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</si>
  <si>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</si>
  <si>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</si>
  <si>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</si>
  <si>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</si>
  <si>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</si>
  <si>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</si>
  <si>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</si>
  <si>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</si>
  <si>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</si>
  <si>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</si>
  <si>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</si>
  <si>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</si>
  <si>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</si>
  <si>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</si>
  <si>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</si>
  <si>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</si>
  <si>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</si>
  <si>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</si>
  <si>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</si>
  <si>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</si>
  <si>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</si>
  <si>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</si>
  <si>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</si>
  <si>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</si>
  <si>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</si>
  <si>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</si>
  <si>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</si>
  <si>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</si>
  <si>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</si>
  <si>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</si>
  <si>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</si>
  <si>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</si>
  <si>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</si>
  <si>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</si>
  <si>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</si>
  <si>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</si>
  <si>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</si>
  <si>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</si>
  <si>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</si>
  <si>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</si>
  <si>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</si>
  <si>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</si>
  <si>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</si>
  <si>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</si>
  <si>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</si>
  <si>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</si>
  <si>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</si>
  <si>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</si>
  <si>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</si>
  <si>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</si>
  <si>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</si>
  <si>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</si>
  <si>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</si>
  <si>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</si>
  <si>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</si>
  <si>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</si>
  <si>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</si>
  <si>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</si>
  <si>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</si>
  <si>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</si>
  <si>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</si>
  <si>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</si>
  <si>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</si>
  <si>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</si>
  <si>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</si>
  <si>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</si>
  <si>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</si>
  <si>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</si>
  <si>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</si>
  <si>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</si>
  <si>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</si>
  <si>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</si>
  <si>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</si>
  <si>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</si>
  <si>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</si>
  <si>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</si>
  <si>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</si>
  <si>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</si>
  <si>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</si>
  <si>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</si>
  <si>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</si>
  <si>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</si>
  <si>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</si>
  <si>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</si>
  <si>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</si>
  <si>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</si>
  <si>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</si>
  <si>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</si>
  <si>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</si>
  <si>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</si>
  <si>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</si>
  <si>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</si>
  <si>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</si>
  <si>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</si>
  <si>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</si>
  <si>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</si>
  <si>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</si>
  <si>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</si>
  <si>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</si>
  <si>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</si>
  <si>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</si>
  <si>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</si>
  <si>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</si>
  <si>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</si>
  <si>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</si>
  <si>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</si>
  <si>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</si>
  <si>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</si>
  <si>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</si>
  <si>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</si>
  <si>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</si>
  <si>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</si>
  <si>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</si>
  <si>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</si>
  <si>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</si>
  <si>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</si>
  <si>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</si>
  <si>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</si>
  <si>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</si>
  <si>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</si>
  <si>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</si>
  <si>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</si>
  <si>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</si>
  <si>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</si>
  <si>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</si>
  <si>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</si>
  <si>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</si>
  <si>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</si>
  <si>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</si>
  <si>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</si>
  <si>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</si>
  <si>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</si>
  <si>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</si>
  <si>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</si>
  <si>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</si>
  <si>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</si>
  <si>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</si>
  <si>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</si>
  <si>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</si>
  <si>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</si>
  <si>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</si>
  <si>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</si>
  <si>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</si>
  <si>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</si>
  <si>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</si>
  <si>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</si>
  <si>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</si>
  <si>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</si>
  <si>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</si>
  <si>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</si>
  <si>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</si>
  <si>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</si>
  <si>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</si>
  <si>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</si>
  <si>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</si>
  <si>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</si>
  <si>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</si>
  <si>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</si>
  <si>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</si>
  <si>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</si>
  <si>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</si>
  <si>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</si>
  <si>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</si>
  <si>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</si>
  <si>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</si>
  <si>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</si>
  <si>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</si>
  <si>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</si>
  <si>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</si>
  <si>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</si>
  <si>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</si>
  <si>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</si>
  <si>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</si>
  <si>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</si>
  <si>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</si>
  <si>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</si>
  <si>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</si>
  <si>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</si>
  <si>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</si>
  <si>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</si>
  <si>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</si>
  <si>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</si>
  <si>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</si>
  <si>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</si>
  <si>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</si>
  <si>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</si>
  <si>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</si>
  <si>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</si>
  <si>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</si>
  <si>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</si>
  <si>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</si>
  <si>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</si>
  <si>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</si>
  <si>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</si>
  <si>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</si>
  <si>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</si>
  <si>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</si>
  <si>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</si>
  <si>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</si>
  <si>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</si>
  <si>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</si>
  <si>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</si>
  <si>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</si>
  <si>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</si>
  <si>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</si>
  <si>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</si>
  <si>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</si>
  <si>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</si>
  <si>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</si>
  <si>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</si>
  <si>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</si>
  <si>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</si>
  <si>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</si>
  <si>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</si>
  <si>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</si>
  <si>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</si>
  <si>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</si>
  <si>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</si>
  <si>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</si>
  <si>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</si>
  <si>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</si>
  <si>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</si>
  <si>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</si>
  <si>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</si>
  <si>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</si>
  <si>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</si>
  <si>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</si>
  <si>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</si>
  <si>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</si>
  <si>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</si>
  <si>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</si>
  <si>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</si>
  <si>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</si>
  <si>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</si>
  <si>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</si>
  <si>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</si>
  <si>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</si>
  <si>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</si>
  <si>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</si>
  <si>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</si>
  <si>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</si>
  <si>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</si>
  <si>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</si>
  <si>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</si>
  <si>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</si>
  <si>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</si>
  <si>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</si>
  <si>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</si>
  <si>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</si>
  <si>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</si>
  <si>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</si>
  <si>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</si>
  <si>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</si>
  <si>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</si>
  <si>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</si>
  <si>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</si>
  <si>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</si>
  <si>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</si>
  <si>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</si>
  <si>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</si>
  <si>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</si>
  <si>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</si>
  <si>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</si>
  <si>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</si>
  <si>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</si>
  <si>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</si>
  <si>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</si>
  <si>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</si>
  <si>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</si>
  <si>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</si>
  <si>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</si>
  <si>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</si>
  <si>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</si>
  <si>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</si>
  <si>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</si>
  <si>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</si>
  <si>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</si>
  <si>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</si>
  <si>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</si>
  <si>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</si>
  <si>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</si>
  <si>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</si>
  <si>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</si>
  <si>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</si>
  <si>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</si>
  <si>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</si>
  <si>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</si>
  <si>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</si>
  <si>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</si>
  <si>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</si>
  <si>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</si>
  <si>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</si>
  <si>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</si>
  <si>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</si>
  <si>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</si>
  <si>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</si>
  <si>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</si>
  <si>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</si>
  <si>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</si>
  <si>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</si>
  <si>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</si>
  <si>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</si>
  <si>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</si>
  <si>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</si>
  <si>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</si>
  <si>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</si>
  <si>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</si>
  <si>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</si>
  <si>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</si>
  <si>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</si>
  <si>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</si>
  <si>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</si>
  <si>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</si>
  <si>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</si>
  <si>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</si>
  <si>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</si>
  <si>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</si>
  <si>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</si>
  <si>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</si>
  <si>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</si>
  <si>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</si>
  <si>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</si>
  <si>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</si>
  <si>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</si>
  <si>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</si>
  <si>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</si>
  <si>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</si>
  <si>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</si>
  <si>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</si>
  <si>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</si>
  <si>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</si>
  <si>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</si>
  <si>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</si>
  <si>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</si>
  <si>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</si>
  <si>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</si>
  <si>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</si>
  <si>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</si>
  <si>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</si>
  <si>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</si>
  <si>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</si>
  <si>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</si>
  <si>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</si>
  <si>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</si>
  <si>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</si>
  <si>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</si>
  <si>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</si>
  <si>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</si>
  <si>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</si>
  <si>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</si>
  <si>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</si>
  <si>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</si>
  <si>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</si>
  <si>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</si>
  <si>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</si>
  <si>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</si>
  <si>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</si>
  <si>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</si>
  <si>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</si>
  <si>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</si>
  <si>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</si>
  <si>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</si>
  <si>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</si>
  <si>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</si>
  <si>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</si>
  <si>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</si>
  <si>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</si>
  <si>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</si>
  <si>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</si>
  <si>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</si>
  <si>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</si>
  <si>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</si>
  <si>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</si>
  <si>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</si>
  <si>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</si>
  <si>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</si>
  <si>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</si>
  <si>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</si>
  <si>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</si>
  <si>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</si>
  <si>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</si>
  <si>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</si>
  <si>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</si>
  <si>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</si>
  <si>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</si>
  <si>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</si>
  <si>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</si>
  <si>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</si>
  <si>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</si>
  <si>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</si>
  <si>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</si>
  <si>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</si>
  <si>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</si>
  <si>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</si>
  <si>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</si>
  <si>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</si>
  <si>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</si>
  <si>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</si>
  <si>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</si>
  <si>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</si>
  <si>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</si>
  <si>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</si>
  <si>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</si>
  <si>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</si>
  <si>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</si>
  <si>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</si>
  <si>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</si>
  <si>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</si>
  <si>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</si>
  <si>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</si>
  <si>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</si>
  <si>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</si>
  <si>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</si>
  <si>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</si>
  <si>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</si>
  <si>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</si>
  <si>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</si>
  <si>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</si>
  <si>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</si>
  <si>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</si>
  <si>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</si>
  <si>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</si>
  <si>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</si>
  <si>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</si>
  <si>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</si>
  <si>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</si>
  <si>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</si>
  <si>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</si>
  <si>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</si>
  <si>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</si>
  <si>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</si>
  <si>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</si>
  <si>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</si>
  <si>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</si>
  <si>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</si>
  <si>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</si>
  <si>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</si>
  <si>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</si>
  <si>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</si>
  <si>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</si>
  <si>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</si>
  <si>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</si>
  <si>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</si>
  <si>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</si>
  <si>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</si>
  <si>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</si>
  <si>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</si>
  <si>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</si>
  <si>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</si>
  <si>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</si>
  <si>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</si>
  <si>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</si>
  <si>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</si>
  <si>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</si>
  <si>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</si>
  <si>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</si>
  <si>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</si>
  <si>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</si>
  <si>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</si>
  <si>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</si>
  <si>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</si>
  <si>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</si>
  <si>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</si>
  <si>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</si>
  <si>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</si>
  <si>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</si>
  <si>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</si>
  <si>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</si>
  <si>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</si>
  <si>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</si>
  <si>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</si>
  <si>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</si>
  <si>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</si>
  <si>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</si>
  <si>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</si>
  <si>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</si>
  <si>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</si>
  <si>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</si>
  <si>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</si>
  <si>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</si>
  <si>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</si>
  <si>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</si>
  <si>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</si>
  <si>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</si>
  <si>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</si>
  <si>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</si>
  <si>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</si>
  <si>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</si>
  <si>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</si>
  <si>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</si>
  <si>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</si>
  <si>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</si>
  <si>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</si>
  <si>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</si>
  <si>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</si>
  <si>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</si>
  <si>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</si>
  <si>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</si>
  <si>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</si>
  <si>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</si>
  <si>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</si>
  <si>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</si>
  <si>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</si>
  <si>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</si>
  <si>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</si>
  <si>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</si>
  <si>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</si>
  <si>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</si>
  <si>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</si>
  <si>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</si>
  <si>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</si>
  <si>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</si>
  <si>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</si>
  <si>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</si>
  <si>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</si>
  <si>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</si>
  <si>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</si>
  <si>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</si>
  <si>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</si>
  <si>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</si>
  <si>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</si>
  <si>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</si>
  <si>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</si>
  <si>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</si>
  <si>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</si>
  <si>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</si>
  <si>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</si>
  <si>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</si>
  <si>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</si>
  <si>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</si>
  <si>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</si>
  <si>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</si>
  <si>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</si>
  <si>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</si>
  <si>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</si>
  <si>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</si>
  <si>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</si>
  <si>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</si>
  <si>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</si>
  <si>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</si>
  <si>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</si>
  <si>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</si>
  <si>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</si>
  <si>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</si>
  <si>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</si>
  <si>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</si>
  <si>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</si>
  <si>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</si>
  <si>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</si>
  <si>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</si>
  <si>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</si>
  <si>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</si>
  <si>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</si>
  <si>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</si>
  <si>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</si>
  <si>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</si>
  <si>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</si>
  <si>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</si>
  <si>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</si>
  <si>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</si>
  <si>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</si>
  <si>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</si>
  <si>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</si>
  <si>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</si>
  <si>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</si>
  <si>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</si>
  <si>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</si>
  <si>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</si>
  <si>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</si>
  <si>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</si>
  <si>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</si>
  <si>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</si>
  <si>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</si>
  <si>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</si>
  <si>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</si>
  <si>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</si>
  <si>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</si>
  <si>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</si>
  <si>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</si>
  <si>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</si>
  <si>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</si>
  <si>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</si>
  <si>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</si>
  <si>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</si>
  <si>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</si>
  <si>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</si>
  <si>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</si>
  <si>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</si>
  <si>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</si>
  <si>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</si>
  <si>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</si>
  <si>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</si>
  <si>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</si>
  <si>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</si>
  <si>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</si>
  <si>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</si>
  <si>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</si>
  <si>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</si>
  <si>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</si>
  <si>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</si>
  <si>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</si>
  <si>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</si>
  <si>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</si>
  <si>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</si>
  <si>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</si>
  <si>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</si>
  <si>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</si>
  <si>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</si>
  <si>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</si>
  <si>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</si>
  <si>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</si>
  <si>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</si>
  <si>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</si>
  <si>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</si>
  <si>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</si>
  <si>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</si>
  <si>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</si>
  <si>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</si>
  <si>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</si>
  <si>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</si>
  <si>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</si>
  <si>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</si>
  <si>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</si>
  <si>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</si>
  <si>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</si>
  <si>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</si>
  <si>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</si>
  <si>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</si>
  <si>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</si>
  <si>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</si>
  <si>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</si>
  <si>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</si>
  <si>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</si>
  <si>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</si>
  <si>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</si>
  <si>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</si>
  <si>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</si>
  <si>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</si>
  <si>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</si>
  <si>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</si>
  <si>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</si>
  <si>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</si>
  <si>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</si>
  <si>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</si>
  <si>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</si>
  <si>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</si>
  <si>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</si>
  <si>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</si>
  <si>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</si>
  <si>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</si>
  <si>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</si>
  <si>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</si>
  <si>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</si>
  <si>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</si>
  <si>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</si>
  <si>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</si>
  <si>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</si>
  <si>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</si>
  <si>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</si>
  <si>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</si>
  <si>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</si>
  <si>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</si>
  <si>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</si>
  <si>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</si>
  <si>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</si>
  <si>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</si>
  <si>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</si>
  <si>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</si>
  <si>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</si>
  <si>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</si>
  <si>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</si>
  <si>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</si>
  <si>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</si>
  <si>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</si>
  <si>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</si>
  <si>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</si>
  <si>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</si>
  <si>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</si>
  <si>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</si>
  <si>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</si>
  <si>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</si>
  <si>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</si>
  <si>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</si>
  <si>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</si>
  <si>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</si>
  <si>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</si>
  <si>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</si>
  <si>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</si>
  <si>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</si>
  <si>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</si>
  <si>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</si>
  <si>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</si>
  <si>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</si>
  <si>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</si>
  <si>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</si>
  <si>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</si>
  <si>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</si>
  <si>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</si>
  <si>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</si>
  <si>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</si>
  <si>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</si>
  <si>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</si>
  <si>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</si>
  <si>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</si>
  <si>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</si>
  <si>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</si>
  <si>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</si>
  <si>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</si>
  <si>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</si>
  <si>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</si>
  <si>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</si>
  <si>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</si>
  <si>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</si>
  <si>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</si>
  <si>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</si>
  <si>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</si>
  <si>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</si>
  <si>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</si>
  <si>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</si>
  <si>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</si>
  <si>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</si>
  <si>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</si>
  <si>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</si>
  <si>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</si>
  <si>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</si>
  <si>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</si>
  <si>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</si>
  <si>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</si>
  <si>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</si>
  <si>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</si>
  <si>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</si>
  <si>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</si>
  <si>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</si>
  <si>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</si>
  <si>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</si>
  <si>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</si>
  <si>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</si>
  <si>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</si>
  <si>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</si>
  <si>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</si>
  <si>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</si>
  <si>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</si>
  <si>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</si>
  <si>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</si>
  <si>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</si>
  <si>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</si>
  <si>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</si>
  <si>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</si>
  <si>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</si>
  <si>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</si>
  <si>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</si>
  <si>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</si>
  <si>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</si>
  <si>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</si>
  <si>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</si>
  <si>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</si>
  <si>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</si>
  <si>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</si>
  <si>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</si>
  <si>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</si>
  <si>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</si>
  <si>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</si>
  <si>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</si>
  <si>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</si>
  <si>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</si>
  <si>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</si>
  <si>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</si>
  <si>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</si>
  <si>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</si>
  <si>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</si>
  <si>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</si>
  <si>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</si>
  <si>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</si>
  <si>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</si>
  <si>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</si>
  <si>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</si>
  <si>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</si>
  <si>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</si>
  <si>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</si>
  <si>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</si>
  <si>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</si>
  <si>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</si>
  <si>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</si>
  <si>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</si>
  <si>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</si>
  <si>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</si>
  <si>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</si>
  <si>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</si>
  <si>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</si>
  <si>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</si>
  <si>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</si>
  <si>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</si>
  <si>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</si>
  <si>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</si>
  <si>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</si>
  <si>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</si>
  <si>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</si>
  <si>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</si>
  <si>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</si>
  <si>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</si>
  <si>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</si>
  <si>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</si>
  <si>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</si>
  <si>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</si>
  <si>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</si>
  <si>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</si>
  <si>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</si>
  <si>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</si>
  <si>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</si>
  <si>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</si>
  <si>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</si>
  <si>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</si>
  <si>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</si>
  <si>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</si>
  <si>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</si>
  <si>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</si>
  <si>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</si>
  <si>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</si>
  <si>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</si>
  <si>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</si>
  <si>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</si>
  <si>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</si>
  <si>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</si>
  <si>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</si>
  <si>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</si>
  <si>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</si>
  <si>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</si>
  <si>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</si>
  <si>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</si>
  <si>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</si>
  <si>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</si>
  <si>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</si>
  <si>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</si>
  <si>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</si>
  <si>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</si>
  <si>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</si>
  <si>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</si>
  <si>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</si>
  <si>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</si>
  <si>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</si>
  <si>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</si>
  <si>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</si>
  <si>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</si>
  <si>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</si>
  <si>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</si>
  <si>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</si>
  <si>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</si>
  <si>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</si>
  <si>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</si>
  <si>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</si>
  <si>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</si>
  <si>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</si>
  <si>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</si>
  <si>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</si>
  <si>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</si>
  <si>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</si>
  <si>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</si>
  <si>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</si>
  <si>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</si>
  <si>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</si>
  <si>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</si>
  <si>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</si>
  <si>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</si>
  <si>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</si>
  <si>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</si>
  <si>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</si>
  <si>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</si>
  <si>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</si>
  <si>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</si>
  <si>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</si>
  <si>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</si>
  <si>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</si>
  <si>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</si>
  <si>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</si>
  <si>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</si>
  <si>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</si>
  <si>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</si>
  <si>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</si>
  <si>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</si>
  <si>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</si>
  <si>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</si>
  <si>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</si>
  <si>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</si>
  <si>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</si>
  <si>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</si>
  <si>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</si>
  <si>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</si>
  <si>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</si>
  <si>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</si>
  <si>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</si>
  <si>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</si>
  <si>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</si>
  <si>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</si>
  <si>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</si>
  <si>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</si>
  <si>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</si>
  <si>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</si>
  <si>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</si>
  <si>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</si>
  <si>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</si>
  <si>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</si>
  <si>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</si>
  <si>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</si>
  <si>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</si>
  <si>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</si>
  <si>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</si>
  <si>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</si>
  <si>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</si>
  <si>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</si>
  <si>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</si>
  <si>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</si>
  <si>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</si>
  <si>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</si>
  <si>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</si>
  <si>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</si>
  <si>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</si>
  <si>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</si>
  <si>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</si>
  <si>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</si>
  <si>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</si>
  <si>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</si>
  <si>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</si>
  <si>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</si>
  <si>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</si>
  <si>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</si>
  <si>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</si>
  <si>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</si>
  <si>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</si>
  <si>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</si>
  <si>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</si>
  <si>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</si>
  <si>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</si>
  <si>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</si>
  <si>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</si>
  <si>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</si>
  <si>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</si>
  <si>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</si>
  <si>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</si>
  <si>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</si>
  <si>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</si>
  <si>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</si>
  <si>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</si>
  <si>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</si>
  <si>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</si>
  <si>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</si>
  <si>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</si>
  <si>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</si>
  <si>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</si>
  <si>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</si>
  <si>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</si>
  <si>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</si>
  <si>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</si>
  <si>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</si>
  <si>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</si>
  <si>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</si>
  <si>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</si>
  <si>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</si>
  <si>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</si>
  <si>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</si>
  <si>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</si>
  <si>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</si>
  <si>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</si>
  <si>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</si>
  <si>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</si>
  <si>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</si>
  <si>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</si>
  <si>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</si>
  <si>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</si>
  <si>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</si>
  <si>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</si>
  <si>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</si>
  <si>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</si>
  <si>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</si>
  <si>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</si>
  <si>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</si>
  <si>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</si>
  <si>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</si>
  <si>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</si>
  <si>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</si>
  <si>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</si>
  <si>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</si>
  <si>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</si>
  <si>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</si>
  <si>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</si>
  <si>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</si>
  <si>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</si>
  <si>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</si>
  <si>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</si>
  <si>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</si>
  <si>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</si>
  <si>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</si>
  <si>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</si>
  <si>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</si>
  <si>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</si>
  <si>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</si>
  <si>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</si>
  <si>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</si>
  <si>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</si>
  <si>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</si>
  <si>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</si>
  <si>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</si>
  <si>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</si>
  <si>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</si>
  <si>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</si>
  <si>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</si>
  <si>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</si>
  <si>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</si>
  <si>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</si>
  <si>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</si>
  <si>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</si>
  <si>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</si>
  <si>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</si>
  <si>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</si>
  <si>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</si>
  <si>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</si>
  <si>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</si>
  <si>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</si>
  <si>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</si>
  <si>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</si>
  <si>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</si>
  <si>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</si>
  <si>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</si>
  <si>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</si>
  <si>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</si>
  <si>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</si>
  <si>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</si>
  <si>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</si>
  <si>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</si>
  <si>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</si>
  <si>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</si>
  <si>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</si>
  <si>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</si>
  <si>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</si>
  <si>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</si>
  <si>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</si>
  <si>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</si>
  <si>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</si>
  <si>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</si>
  <si>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</si>
  <si>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</si>
  <si>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</si>
  <si>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</si>
  <si>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</si>
  <si>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</si>
  <si>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</si>
  <si>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</si>
  <si>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</si>
  <si>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</si>
  <si>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</si>
  <si>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</si>
  <si>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</si>
  <si>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</si>
  <si>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</si>
  <si>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</si>
  <si>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</si>
  <si>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</si>
  <si>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</si>
  <si>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</si>
  <si>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</si>
  <si>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</si>
  <si>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</si>
  <si>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</si>
  <si>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</si>
  <si>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</si>
  <si>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</si>
  <si>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</si>
  <si>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</si>
  <si>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</si>
  <si>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</si>
  <si>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</si>
  <si>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</si>
  <si>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</si>
  <si>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</si>
  <si>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</si>
  <si>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</si>
  <si>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</si>
  <si>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</si>
  <si>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</si>
  <si>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</si>
  <si>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</si>
  <si>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</si>
  <si>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</si>
  <si>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</si>
  <si>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</si>
  <si>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</si>
  <si>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</si>
  <si>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</si>
  <si>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</si>
  <si>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</si>
  <si>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</si>
  <si>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</si>
  <si>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</si>
  <si>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</si>
  <si>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</si>
  <si>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</si>
  <si>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</si>
  <si>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</si>
  <si>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</si>
  <si>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</si>
  <si>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</si>
  <si>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</si>
  <si>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</si>
  <si>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</si>
  <si>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</si>
  <si>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</si>
  <si>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</si>
  <si>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</si>
  <si>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</si>
  <si>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</si>
  <si>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</si>
  <si>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</si>
  <si>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</si>
  <si>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</si>
  <si>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</si>
  <si>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</si>
  <si>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</si>
  <si>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</si>
  <si>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</si>
  <si>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</si>
  <si>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</si>
  <si>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</si>
  <si>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</si>
  <si>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</si>
  <si>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</si>
  <si>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</si>
  <si>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</si>
  <si>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</si>
  <si>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</si>
  <si>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</si>
  <si>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</si>
  <si>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</si>
  <si>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</si>
  <si>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</si>
  <si>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</si>
  <si>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</si>
  <si>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</si>
  <si>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</si>
  <si>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</si>
  <si>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</si>
  <si>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</si>
  <si>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</si>
  <si>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</si>
  <si>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</si>
  <si>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</si>
  <si>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</si>
  <si>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</si>
  <si>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</si>
  <si>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</si>
  <si>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</si>
  <si>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</si>
  <si>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</si>
  <si>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</si>
  <si>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</si>
  <si>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</si>
  <si>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</si>
  <si>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</si>
  <si>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</si>
  <si>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</si>
  <si>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</si>
  <si>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</si>
  <si>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</si>
  <si>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</si>
  <si>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</si>
  <si>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</si>
  <si>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</si>
  <si>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</si>
  <si>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</si>
  <si>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</si>
  <si>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</si>
  <si>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</si>
  <si>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</si>
  <si>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</si>
  <si>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</si>
  <si>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</si>
  <si>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</si>
  <si>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</si>
  <si>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</si>
  <si>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</si>
  <si>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</si>
  <si>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</si>
  <si>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</si>
  <si>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</si>
  <si>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</si>
  <si>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</si>
  <si>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</si>
  <si>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</si>
  <si>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</si>
  <si>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</si>
  <si>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</si>
  <si>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</si>
  <si>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</si>
  <si>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</si>
  <si>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</si>
  <si>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</si>
  <si>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</si>
  <si>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</si>
  <si>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</si>
  <si>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</si>
  <si>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</si>
  <si>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</si>
  <si>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</si>
  <si>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</si>
  <si>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</si>
  <si>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</si>
  <si>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</si>
  <si>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</si>
  <si>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</si>
  <si>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</si>
  <si>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</si>
  <si>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</si>
  <si>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</si>
  <si>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</si>
  <si>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</si>
  <si>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</si>
  <si>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</si>
  <si>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</si>
  <si>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</si>
  <si>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</si>
  <si>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</si>
  <si>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</si>
  <si>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</si>
  <si>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</si>
  <si>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</si>
  <si>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</si>
  <si>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</si>
  <si>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</si>
  <si>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</si>
  <si>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</si>
  <si>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</si>
  <si>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</si>
  <si>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</si>
  <si>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</si>
  <si>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</si>
  <si>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</si>
  <si>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</si>
  <si>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</si>
  <si>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</si>
  <si>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</si>
  <si>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</si>
  <si>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</si>
  <si>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</si>
  <si>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</si>
  <si>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</si>
  <si>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</si>
  <si>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</si>
  <si>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</si>
  <si>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</si>
  <si>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</si>
  <si>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</si>
  <si>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</si>
  <si>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</si>
  <si>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</si>
  <si>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</si>
  <si>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</si>
  <si>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</si>
  <si>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</si>
  <si>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</si>
  <si>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</si>
  <si>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</si>
  <si>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</si>
  <si>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</si>
  <si>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</si>
  <si>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</si>
  <si>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</si>
  <si>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</si>
  <si>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</si>
  <si>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</si>
  <si>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</si>
  <si>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</si>
  <si>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</si>
  <si>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</si>
  <si>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</si>
  <si>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</si>
  <si>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</si>
  <si>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</si>
  <si>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</si>
  <si>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</si>
  <si>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</si>
  <si>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</si>
  <si>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</si>
  <si>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</si>
  <si>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</si>
  <si>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</si>
  <si>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</si>
  <si>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</si>
  <si>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</si>
  <si>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</si>
  <si>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</si>
  <si>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</si>
  <si>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</si>
  <si>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</si>
  <si>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</si>
  <si>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</si>
  <si>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</si>
  <si>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</si>
  <si>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</si>
  <si>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</si>
  <si>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</si>
  <si>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</si>
  <si>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</si>
  <si>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</si>
  <si>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</si>
  <si>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</si>
  <si>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</si>
  <si>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</si>
  <si>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</si>
  <si>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</si>
  <si>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</si>
  <si>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</si>
  <si>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</si>
  <si>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</si>
  <si>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</si>
  <si>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</si>
  <si>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</si>
  <si>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</si>
  <si>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</si>
  <si>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</si>
  <si>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</si>
  <si>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</si>
  <si>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</si>
  <si>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</si>
  <si>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</si>
  <si>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</si>
  <si>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</si>
  <si>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</si>
  <si>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</si>
  <si>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</si>
  <si>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</si>
  <si>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</si>
  <si>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</si>
  <si>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</si>
  <si>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</si>
  <si>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</si>
  <si>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</si>
  <si>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</si>
  <si>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</si>
  <si>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</si>
  <si>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</si>
  <si>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</si>
  <si>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</si>
  <si>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</si>
  <si>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</si>
  <si>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</si>
  <si>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</si>
  <si>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</si>
  <si>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</si>
  <si>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</si>
  <si>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</si>
  <si>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</si>
  <si>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</si>
  <si>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</si>
  <si>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</si>
  <si>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</si>
  <si>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</si>
  <si>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</si>
  <si>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</si>
  <si>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</si>
  <si>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</si>
  <si>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</si>
  <si>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</si>
  <si>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</si>
  <si>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</si>
  <si>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</si>
  <si>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</si>
  <si>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</si>
  <si>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</si>
  <si>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</si>
  <si>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</si>
  <si>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</si>
  <si>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</si>
  <si>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</si>
  <si>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</si>
  <si>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</si>
  <si>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</si>
  <si>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</si>
  <si>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</si>
  <si>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</si>
  <si>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</si>
  <si>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</si>
  <si>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</si>
  <si>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</si>
  <si>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</si>
  <si>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</si>
  <si>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</si>
  <si>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</si>
  <si>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</si>
  <si>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</si>
  <si>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</si>
  <si>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</si>
  <si>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</si>
  <si>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</si>
  <si>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</si>
  <si>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</si>
  <si>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</si>
  <si>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</si>
  <si>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</si>
  <si>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</si>
  <si>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</si>
  <si>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</si>
  <si>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</si>
  <si>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</si>
  <si>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</si>
  <si>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</si>
  <si>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</si>
  <si>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</si>
  <si>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</si>
  <si>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</si>
  <si>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</si>
  <si>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</si>
  <si>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</si>
  <si>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</si>
  <si>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</si>
  <si>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</si>
  <si>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</si>
  <si>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</si>
  <si>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</si>
  <si>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</si>
  <si>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</si>
  <si>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</si>
  <si>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</si>
  <si>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</si>
  <si>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</si>
  <si>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</si>
  <si>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</si>
  <si>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</si>
  <si>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</si>
  <si>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</si>
  <si>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</si>
  <si>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</si>
  <si>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</si>
  <si>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</si>
  <si>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</si>
  <si>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</si>
  <si>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</si>
  <si>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</si>
  <si>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</si>
  <si>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</si>
  <si>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</si>
  <si>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</si>
  <si>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</si>
  <si>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</si>
  <si>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</si>
  <si>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</si>
  <si>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</si>
  <si>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</si>
  <si>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</si>
  <si>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</si>
  <si>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</si>
  <si>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</si>
  <si>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</si>
  <si>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</si>
  <si>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</si>
  <si>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</si>
  <si>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</si>
  <si>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</si>
  <si>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</si>
  <si>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</si>
  <si>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</si>
  <si>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</si>
  <si>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</si>
  <si>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</si>
  <si>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</si>
  <si>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</si>
  <si>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</si>
  <si>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</si>
  <si>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</si>
  <si>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</si>
  <si>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</si>
  <si>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</si>
  <si>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</si>
  <si>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</si>
  <si>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</si>
  <si>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</si>
  <si>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</si>
  <si>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</si>
  <si>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</si>
  <si>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</si>
  <si>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</si>
  <si>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</si>
  <si>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</si>
  <si>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</si>
  <si>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</si>
  <si>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</si>
  <si>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</si>
  <si>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</si>
  <si>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</si>
  <si>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</si>
  <si>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</si>
  <si>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</si>
  <si>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</si>
  <si>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</si>
  <si>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</si>
  <si>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</si>
  <si>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</si>
  <si>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</si>
  <si>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</si>
  <si>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</si>
  <si>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</si>
  <si>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</si>
  <si>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</si>
  <si>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</si>
  <si>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</si>
  <si>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</si>
  <si>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</si>
  <si>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</si>
  <si>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</si>
  <si>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</si>
  <si>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</si>
  <si>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</si>
  <si>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</si>
  <si>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</si>
  <si>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</si>
  <si>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</si>
  <si>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</si>
  <si>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</si>
  <si>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</si>
  <si>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</si>
  <si>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</si>
  <si>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</si>
  <si>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</si>
  <si>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</si>
  <si>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</si>
  <si>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</si>
  <si>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</si>
  <si>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</si>
  <si>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</si>
  <si>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</si>
  <si>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</si>
  <si>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</si>
  <si>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</si>
  <si>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</si>
  <si>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</si>
  <si>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</si>
  <si>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</si>
  <si>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</si>
  <si>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</si>
  <si>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</si>
  <si>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</si>
  <si>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</si>
  <si>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</si>
  <si>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</si>
  <si>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</si>
  <si>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</si>
  <si>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</si>
  <si>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</si>
  <si>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</si>
  <si>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</si>
  <si>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</si>
  <si>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</si>
  <si>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</si>
  <si>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</si>
  <si>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</si>
  <si>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</si>
  <si>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</si>
  <si>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</si>
  <si>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</si>
  <si>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</si>
  <si>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</si>
  <si>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</si>
  <si>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</si>
  <si>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</si>
  <si>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</si>
  <si>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</si>
  <si>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</si>
  <si>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</si>
  <si>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</si>
  <si>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</si>
  <si>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</si>
  <si>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</si>
  <si>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</si>
  <si>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</si>
  <si>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</si>
  <si>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</si>
  <si>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</si>
  <si>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</si>
  <si>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</si>
  <si>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</si>
  <si>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</si>
  <si>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</si>
  <si>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</si>
  <si>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</si>
  <si>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</si>
  <si>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</si>
  <si>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</si>
  <si>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</si>
  <si>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</si>
  <si>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</si>
  <si>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</si>
  <si>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</si>
  <si>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</si>
  <si>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</si>
  <si>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</si>
  <si>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</si>
  <si>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</si>
  <si>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</si>
  <si>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</si>
  <si>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</si>
  <si>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</si>
  <si>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</si>
  <si>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</si>
  <si>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</si>
  <si>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</si>
  <si>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</si>
  <si>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</si>
  <si>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</si>
  <si>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</si>
  <si>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</si>
  <si>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</si>
  <si>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</si>
  <si>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</si>
  <si>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</si>
  <si>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</si>
  <si>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</si>
  <si>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</si>
  <si>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</si>
  <si>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</si>
  <si>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</si>
  <si>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</si>
  <si>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</si>
  <si>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</si>
  <si>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</si>
  <si>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</si>
  <si>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</si>
  <si>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</si>
  <si>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</si>
  <si>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</si>
  <si>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</si>
  <si>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</si>
  <si>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</si>
  <si>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</si>
  <si>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</si>
  <si>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</si>
  <si>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</si>
  <si>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</si>
  <si>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</si>
  <si>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</si>
  <si>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</si>
  <si>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</si>
  <si>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</si>
  <si>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</si>
  <si>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</si>
  <si>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</si>
  <si>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</si>
  <si>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</si>
  <si>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</si>
  <si>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</si>
  <si>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</si>
  <si>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</si>
  <si>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</si>
  <si>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</si>
  <si>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</si>
  <si>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</si>
  <si>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</si>
  <si>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</si>
  <si>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</si>
  <si>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</si>
  <si>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</si>
  <si>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</si>
  <si>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</si>
  <si>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</si>
  <si>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</si>
  <si>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</si>
  <si>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</si>
  <si>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</si>
  <si>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</si>
  <si>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</si>
  <si>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</si>
  <si>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</si>
  <si>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</si>
  <si>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</si>
  <si>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</si>
  <si>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</si>
  <si>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</si>
  <si>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</si>
  <si>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</si>
  <si>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</si>
  <si>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</si>
  <si>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</si>
  <si>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</si>
  <si>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</si>
  <si>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</si>
  <si>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</si>
  <si>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</si>
  <si>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</si>
  <si>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</si>
  <si>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</si>
  <si>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</si>
  <si>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</si>
  <si>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</si>
  <si>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</si>
  <si>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</si>
  <si>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</si>
  <si>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</si>
  <si>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</si>
  <si>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</si>
  <si>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</si>
  <si>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</si>
  <si>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</si>
  <si>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</si>
  <si>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</si>
  <si>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</si>
  <si>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</si>
  <si>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</si>
  <si>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</si>
  <si>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</si>
  <si>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</si>
  <si>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</si>
  <si>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</si>
  <si>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</si>
  <si>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</si>
  <si>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</si>
  <si>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</si>
  <si>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</si>
  <si>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</si>
  <si>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</si>
  <si>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</si>
  <si>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</si>
  <si>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</si>
  <si>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</si>
  <si>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</si>
  <si>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</si>
  <si>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</si>
  <si>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</si>
  <si>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</si>
  <si>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</si>
  <si>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</si>
  <si>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</si>
  <si>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</si>
  <si>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</si>
  <si>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</si>
  <si>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</si>
  <si>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</si>
  <si>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</si>
  <si>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</si>
  <si>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</si>
  <si>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</si>
  <si>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</si>
  <si>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</si>
  <si>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</si>
  <si>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</si>
  <si>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</si>
  <si>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</si>
  <si>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</si>
  <si>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</si>
  <si>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</si>
  <si>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</si>
  <si>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</si>
  <si>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</si>
  <si>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</si>
  <si>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</si>
  <si>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</si>
  <si>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</si>
  <si>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</si>
  <si>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</si>
  <si>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</si>
  <si>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</si>
  <si>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</si>
  <si>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</si>
  <si>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</si>
  <si>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</si>
  <si>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</si>
  <si>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</si>
  <si>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</si>
  <si>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</si>
  <si>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</si>
  <si>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</si>
  <si>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</si>
  <si>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</si>
  <si>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</si>
  <si>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</si>
  <si>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</si>
  <si>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</si>
  <si>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</si>
  <si>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</si>
  <si>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</si>
  <si>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</si>
  <si>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</si>
  <si>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</si>
  <si>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</si>
  <si>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</si>
  <si>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</si>
  <si>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</si>
  <si>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</si>
  <si>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</si>
  <si>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</si>
  <si>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</si>
  <si>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</si>
  <si>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</si>
  <si>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</si>
  <si>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</si>
  <si>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</si>
  <si>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</si>
  <si>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</si>
  <si>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</si>
  <si>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</si>
  <si>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</si>
  <si>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</si>
  <si>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</si>
  <si>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</si>
  <si>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</si>
  <si>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</si>
  <si>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</si>
  <si>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</si>
  <si>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</si>
  <si>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</si>
  <si>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</si>
  <si>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</si>
  <si>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</si>
  <si>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</si>
  <si>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</si>
  <si>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</si>
  <si>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</si>
  <si>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</si>
  <si>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</si>
  <si>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</si>
  <si>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</si>
  <si>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</si>
  <si>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</si>
  <si>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</si>
  <si>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</si>
  <si>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</si>
  <si>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</si>
  <si>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</si>
  <si>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</si>
  <si>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</si>
  <si>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</si>
  <si>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</si>
  <si>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</si>
  <si>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</si>
  <si>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</si>
  <si>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</si>
  <si>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</si>
  <si>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</si>
  <si>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</si>
  <si>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</si>
  <si>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</si>
  <si>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</si>
  <si>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</si>
  <si>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</si>
  <si>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</si>
  <si>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</si>
  <si>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</si>
  <si>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</si>
  <si>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</si>
  <si>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</si>
  <si>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</si>
  <si>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</si>
  <si>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</si>
  <si>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</si>
  <si>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</si>
  <si>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</si>
  <si>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</si>
  <si>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</si>
  <si>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</si>
  <si>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</si>
  <si>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</si>
  <si>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</si>
  <si>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</si>
  <si>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</si>
  <si>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</si>
  <si>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</si>
  <si>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</si>
  <si>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</si>
  <si>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</si>
  <si>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</si>
  <si>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</si>
  <si>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</si>
  <si>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</si>
  <si>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</si>
  <si>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</si>
  <si>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</si>
  <si>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</si>
  <si>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</si>
  <si>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</si>
  <si>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</si>
  <si>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</si>
  <si>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</si>
  <si>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</si>
  <si>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</si>
  <si>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</si>
  <si>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</si>
  <si>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</si>
  <si>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</si>
  <si>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</si>
  <si>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</si>
  <si>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</si>
  <si>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</si>
  <si>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</si>
  <si>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</si>
  <si>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</si>
  <si>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</si>
  <si>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</si>
  <si>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</si>
  <si>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</si>
  <si>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</si>
  <si>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</si>
  <si>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</si>
  <si>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</si>
  <si>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</si>
  <si>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</si>
  <si>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</si>
  <si>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</si>
  <si>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</si>
  <si>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</si>
  <si>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</si>
  <si>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</si>
  <si>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</si>
  <si>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</si>
  <si>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</si>
  <si>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</si>
  <si>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</si>
  <si>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</si>
  <si>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</si>
  <si>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</si>
  <si>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</si>
  <si>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</si>
  <si>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</si>
  <si>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</si>
  <si>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</si>
  <si>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</si>
  <si>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</si>
  <si>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</si>
  <si>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</si>
  <si>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</si>
  <si>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</si>
  <si>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</si>
  <si>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</si>
  <si>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</si>
  <si>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</si>
  <si>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</si>
  <si>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</si>
  <si>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</si>
  <si>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</si>
  <si>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</si>
  <si>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</si>
  <si>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</si>
  <si>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</si>
  <si>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</si>
  <si>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</si>
  <si>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</si>
  <si>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</si>
  <si>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</si>
  <si>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</si>
  <si>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</si>
  <si>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</si>
  <si>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</si>
  <si>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</si>
  <si>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</si>
  <si>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</si>
  <si>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</si>
  <si>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</si>
  <si>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</si>
  <si>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</si>
  <si>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</si>
  <si>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</si>
  <si>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</si>
  <si>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</si>
  <si>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</si>
  <si>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</si>
  <si>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</si>
  <si>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</si>
  <si>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</si>
  <si>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</si>
  <si>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</si>
  <si>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</si>
  <si>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</si>
  <si>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</si>
  <si>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</si>
  <si>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</si>
  <si>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</si>
  <si>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</si>
  <si>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</si>
  <si>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</si>
  <si>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</si>
  <si>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</si>
  <si>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</si>
  <si>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</si>
  <si>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</si>
  <si>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</si>
  <si>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</si>
  <si>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</si>
  <si>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</si>
  <si>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</si>
  <si>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</si>
  <si>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</si>
  <si>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</si>
  <si>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</si>
  <si>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</si>
  <si>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</si>
  <si>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</si>
  <si>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</si>
  <si>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</si>
  <si>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</si>
  <si>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</si>
  <si>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</si>
  <si>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</si>
  <si>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</si>
  <si>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</si>
  <si>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</si>
  <si>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</si>
  <si>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</si>
  <si>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</si>
  <si>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</si>
  <si>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</si>
  <si>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</si>
  <si>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</si>
  <si>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</si>
  <si>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</si>
  <si>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</si>
  <si>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</si>
  <si>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</si>
  <si>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</si>
  <si>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</si>
  <si>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</si>
  <si>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</si>
  <si>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</si>
  <si>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</si>
  <si>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</si>
  <si>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</si>
  <si>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</si>
  <si>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</si>
  <si>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</si>
  <si>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</si>
  <si>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</si>
  <si>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</si>
  <si>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</si>
  <si>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</si>
  <si>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</si>
  <si>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</si>
  <si>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</si>
  <si>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</si>
  <si>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</si>
  <si>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</si>
  <si>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</si>
  <si>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</si>
  <si>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</si>
  <si>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</si>
  <si>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</si>
  <si>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</si>
  <si>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</si>
  <si>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</si>
  <si>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</si>
  <si>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</si>
  <si>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</si>
  <si>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</si>
  <si>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</si>
  <si>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</si>
  <si>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</si>
  <si>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</si>
  <si>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</si>
  <si>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</si>
  <si>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</si>
  <si>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</si>
  <si>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</si>
  <si>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</si>
  <si>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</si>
  <si>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</si>
  <si>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</si>
  <si>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</si>
  <si>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</si>
  <si>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</si>
  <si>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</si>
  <si>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</si>
  <si>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</si>
  <si>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</si>
  <si>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</si>
  <si>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</si>
  <si>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</si>
  <si>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</si>
  <si>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</si>
  <si>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</si>
  <si>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</si>
  <si>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</si>
  <si>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</si>
  <si>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</si>
  <si>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</si>
  <si>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</si>
  <si>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</si>
  <si>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</si>
  <si>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</si>
  <si>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</si>
  <si>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</si>
  <si>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</si>
  <si>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</si>
  <si>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</si>
  <si>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</si>
  <si>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</si>
  <si>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</si>
  <si>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</si>
  <si>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</si>
  <si>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</si>
  <si>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</si>
  <si>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</si>
  <si>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</si>
  <si>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</si>
  <si>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</si>
  <si>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</si>
  <si>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</si>
  <si>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</si>
  <si>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</si>
  <si>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</si>
  <si>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</si>
  <si>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</si>
  <si>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</si>
  <si>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</si>
  <si>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</si>
  <si>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</si>
  <si>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</si>
  <si>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</si>
  <si>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</si>
  <si>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</si>
  <si>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</si>
  <si>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</si>
  <si>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</si>
  <si>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</si>
  <si>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</si>
  <si>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</si>
  <si>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</si>
  <si>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</si>
  <si>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</si>
  <si>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</si>
  <si>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</si>
  <si>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</si>
  <si>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</si>
  <si>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</si>
  <si>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</si>
  <si>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</si>
  <si>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</si>
  <si>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</si>
  <si>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</si>
  <si>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</si>
  <si>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</si>
  <si>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</si>
  <si>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</si>
  <si>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</si>
  <si>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</si>
  <si>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</si>
  <si>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</si>
  <si>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</si>
  <si>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</si>
  <si>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</si>
  <si>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</si>
  <si>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</si>
  <si>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</si>
  <si>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</si>
  <si>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</si>
  <si>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</si>
  <si>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</si>
  <si>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</si>
  <si>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</si>
  <si>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</si>
  <si>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</si>
  <si>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</si>
  <si>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</si>
  <si>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</si>
  <si>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</si>
  <si>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</si>
  <si>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</si>
  <si>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</si>
  <si>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</si>
  <si>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</si>
  <si>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</si>
  <si>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</si>
  <si>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</si>
  <si>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</si>
  <si>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</si>
  <si>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</si>
  <si>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</si>
  <si>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</si>
  <si>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</si>
  <si>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</si>
  <si>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</si>
  <si>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</si>
  <si>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</si>
  <si>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</si>
  <si>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</si>
  <si>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</si>
  <si>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</si>
  <si>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</si>
  <si>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</si>
  <si>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</si>
  <si>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</si>
  <si>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</si>
  <si>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</si>
  <si>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</si>
  <si>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</si>
  <si>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</si>
  <si>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</si>
  <si>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</si>
  <si>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</si>
  <si>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</si>
  <si>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</si>
  <si>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</si>
  <si>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</si>
  <si>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</si>
  <si>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</si>
  <si>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</si>
  <si>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</si>
  <si>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</si>
  <si>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</si>
  <si>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</si>
  <si>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</si>
  <si>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</si>
  <si>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</si>
  <si>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</si>
  <si>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</si>
  <si>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</si>
  <si>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</si>
  <si>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</si>
  <si>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</si>
  <si>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</si>
  <si>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</si>
  <si>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</si>
  <si>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</si>
  <si>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</si>
  <si>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</si>
  <si>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</si>
  <si>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</si>
  <si>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</si>
  <si>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</si>
  <si>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</si>
  <si>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</si>
  <si>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</si>
  <si>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</si>
  <si>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</si>
  <si>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</si>
  <si>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</si>
  <si>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</si>
  <si>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</si>
  <si>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</si>
  <si>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</si>
  <si>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</si>
  <si>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</si>
  <si>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</si>
  <si>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</si>
  <si>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</si>
  <si>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</si>
  <si>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</si>
  <si>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</si>
  <si>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</si>
  <si>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</si>
  <si>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</si>
  <si>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</si>
  <si>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</si>
  <si>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</si>
  <si>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</si>
  <si>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</si>
  <si>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</si>
  <si>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</si>
  <si>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</si>
  <si>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</si>
  <si>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</si>
  <si>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</si>
  <si>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</si>
  <si>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</si>
  <si>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</si>
  <si>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</si>
  <si>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</si>
  <si>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</si>
  <si>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</si>
  <si>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</si>
  <si>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</si>
  <si>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</si>
  <si>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</si>
  <si>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</si>
  <si>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</si>
  <si>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</si>
  <si>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</si>
  <si>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</si>
  <si>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</si>
  <si>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</si>
  <si>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</si>
  <si>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</si>
  <si>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</si>
  <si>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</si>
  <si>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</si>
  <si>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</si>
  <si>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</si>
  <si>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</si>
  <si>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</si>
  <si>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</si>
  <si>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</si>
  <si>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</si>
  <si>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</si>
  <si>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</si>
  <si>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</si>
  <si>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</si>
  <si>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</si>
  <si>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</si>
  <si>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</si>
  <si>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</si>
  <si>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</si>
  <si>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</si>
  <si>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</si>
  <si>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</si>
  <si>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</si>
  <si>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</si>
  <si>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</si>
  <si>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</si>
  <si>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</si>
  <si>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</si>
  <si>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</si>
  <si>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</si>
  <si>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</si>
  <si>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</si>
  <si>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</si>
  <si>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</si>
  <si>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</si>
  <si>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</si>
  <si>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</si>
  <si>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</si>
  <si>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</si>
  <si>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</si>
  <si>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</si>
  <si>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</si>
  <si>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</si>
  <si>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</si>
  <si>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</si>
  <si>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</si>
  <si>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</si>
  <si>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</si>
  <si>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</si>
  <si>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</si>
  <si>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</si>
  <si>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</si>
  <si>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</si>
  <si>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</si>
  <si>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</si>
  <si>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</si>
  <si>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</si>
  <si>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</si>
  <si>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</si>
  <si>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</si>
  <si>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</si>
  <si>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</si>
  <si>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</si>
  <si>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</si>
  <si>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</si>
  <si>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</si>
  <si>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</si>
  <si>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</si>
  <si>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</si>
  <si>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</si>
  <si>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</si>
  <si>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</si>
  <si>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</si>
  <si>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</si>
  <si>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</si>
  <si>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</si>
  <si>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</si>
  <si>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</si>
  <si>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</si>
  <si>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</si>
  <si>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</si>
  <si>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</si>
  <si>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</si>
  <si>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</si>
  <si>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</si>
  <si>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</si>
  <si>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</si>
  <si>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</si>
  <si>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</si>
  <si>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</si>
  <si>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</si>
  <si>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</si>
  <si>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</si>
  <si>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</si>
  <si>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</si>
  <si>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</si>
  <si>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</si>
  <si>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</si>
  <si>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</si>
  <si>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</si>
  <si>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</si>
  <si>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</si>
  <si>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</si>
  <si>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</si>
  <si>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</si>
  <si>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</si>
  <si>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</si>
  <si>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</si>
  <si>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</si>
  <si>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</si>
  <si>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</si>
  <si>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</si>
  <si>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</si>
  <si>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</si>
  <si>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</si>
  <si>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</si>
  <si>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</si>
  <si>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</si>
  <si>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</si>
  <si>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</si>
  <si>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</si>
  <si>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</si>
  <si>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</si>
  <si>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</si>
  <si>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</si>
  <si>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</si>
  <si>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</si>
  <si>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</si>
  <si>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</si>
  <si>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</si>
  <si>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</si>
  <si>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</si>
  <si>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</si>
  <si>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</si>
  <si>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</si>
  <si>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</si>
  <si>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</si>
  <si>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</si>
  <si>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</si>
  <si>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</si>
  <si>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</si>
  <si>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</si>
  <si>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</si>
  <si>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</si>
  <si>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</si>
  <si>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</si>
  <si>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</si>
  <si>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</si>
  <si>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</si>
  <si>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</si>
  <si>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</si>
  <si>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</si>
  <si>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</si>
  <si>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</si>
  <si>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</si>
  <si>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</si>
  <si>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</si>
  <si>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</si>
  <si>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</si>
  <si>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</si>
  <si>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</si>
  <si>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</si>
  <si>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</si>
  <si>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</si>
  <si>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</si>
  <si>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</si>
  <si>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</si>
  <si>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</si>
  <si>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</si>
  <si>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</si>
  <si>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</si>
  <si>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</si>
  <si>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</si>
  <si>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</si>
  <si>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</si>
  <si>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</si>
  <si>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</si>
  <si>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</si>
  <si>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</si>
  <si>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</si>
  <si>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</si>
  <si>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</si>
  <si>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</si>
  <si>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</si>
  <si>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</si>
  <si>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</si>
  <si>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</si>
  <si>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</si>
  <si>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</si>
  <si>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</si>
  <si>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</si>
  <si>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</si>
  <si>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</si>
  <si>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</si>
  <si>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</si>
  <si>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</si>
  <si>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</si>
  <si>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</si>
  <si>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</si>
  <si>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</si>
  <si>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</si>
  <si>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</si>
  <si>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</si>
  <si>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</si>
  <si>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</si>
  <si>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</si>
  <si>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</si>
  <si>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</si>
  <si>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</si>
  <si>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</si>
  <si>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</si>
  <si>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</si>
  <si>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</si>
  <si>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</si>
  <si>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</si>
  <si>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</si>
  <si>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</si>
  <si>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</si>
  <si>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</si>
  <si>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</si>
  <si>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</si>
  <si>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</si>
  <si>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</si>
  <si>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</si>
  <si>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</si>
  <si>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</si>
  <si>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</si>
  <si>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</si>
  <si>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</si>
  <si>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</si>
  <si>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</si>
  <si>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</si>
  <si>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</si>
  <si>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</si>
  <si>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</si>
  <si>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</si>
  <si>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</si>
  <si>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</si>
  <si>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</si>
  <si>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</si>
  <si>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</si>
  <si>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</si>
  <si>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</si>
  <si>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</si>
  <si>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</si>
  <si>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</si>
  <si>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</si>
  <si>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</si>
  <si>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</si>
  <si>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</si>
  <si>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</si>
  <si>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</si>
  <si>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</si>
  <si>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</si>
  <si>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</si>
  <si>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</si>
  <si>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</si>
  <si>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</si>
  <si>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</si>
  <si>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</si>
  <si>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</si>
  <si>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</si>
  <si>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</si>
  <si>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</si>
  <si>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</si>
  <si>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</si>
  <si>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</si>
  <si>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</si>
  <si>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</si>
  <si>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</si>
  <si>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</si>
  <si>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</si>
  <si>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</si>
  <si>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</si>
  <si>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</si>
  <si>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</si>
  <si>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</si>
  <si>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</si>
  <si>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</si>
  <si>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</si>
  <si>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</si>
  <si>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</si>
  <si>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</si>
  <si>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</si>
  <si>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</si>
  <si>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</si>
  <si>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</si>
  <si>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</si>
  <si>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</si>
  <si>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</si>
  <si>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</si>
  <si>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</si>
  <si>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</si>
  <si>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</si>
  <si>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</si>
  <si>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</si>
  <si>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</si>
  <si>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</si>
  <si>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</si>
  <si>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</si>
  <si>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</si>
  <si>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</si>
  <si>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</si>
  <si>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</si>
  <si>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</si>
  <si>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</si>
  <si>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</si>
  <si>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</si>
  <si>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</si>
  <si>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</si>
  <si>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</si>
  <si>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</si>
  <si>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</si>
  <si>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</si>
  <si>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</si>
  <si>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</si>
  <si>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</si>
  <si>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</si>
  <si>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</si>
  <si>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</si>
  <si>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</si>
  <si>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</si>
  <si>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</si>
  <si>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</si>
  <si>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</si>
  <si>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</si>
  <si>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</si>
  <si>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</si>
  <si>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</si>
  <si>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</si>
  <si>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</si>
  <si>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</si>
  <si>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</si>
  <si>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</si>
  <si>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</si>
  <si>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</si>
  <si>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</si>
  <si>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</si>
  <si>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</si>
  <si>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</si>
  <si>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</si>
  <si>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</si>
  <si>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</si>
  <si>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</si>
  <si>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</si>
  <si>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</si>
  <si>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</si>
  <si>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</si>
  <si>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</si>
  <si>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</si>
  <si>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</si>
  <si>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</si>
  <si>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</si>
  <si>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</si>
  <si>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</si>
  <si>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</si>
  <si>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</si>
  <si>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</si>
  <si>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</si>
  <si>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</si>
  <si>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</si>
  <si>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</si>
  <si>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</si>
  <si>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</si>
  <si>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</si>
  <si>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</si>
  <si>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</si>
  <si>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</si>
  <si>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</si>
  <si>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</si>
  <si>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</si>
  <si>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</si>
  <si>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</si>
  <si>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</si>
  <si>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</si>
  <si>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</si>
  <si>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</si>
  <si>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</si>
  <si>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</si>
  <si>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</si>
  <si>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</si>
  <si>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</si>
  <si>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</si>
  <si>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</si>
  <si>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</si>
  <si>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</si>
  <si>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</si>
  <si>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</si>
  <si>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</si>
  <si>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</si>
  <si>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</si>
  <si>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</si>
  <si>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</si>
  <si>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</si>
  <si>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</si>
  <si>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</si>
  <si>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</si>
  <si>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</si>
  <si>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</si>
  <si>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</si>
  <si>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</si>
  <si>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</si>
  <si>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</si>
  <si>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</si>
  <si>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</si>
  <si>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</si>
  <si>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Secretaria Distrital de Integración Social</t>
  </si>
  <si>
    <t>2006-2185</t>
  </si>
  <si>
    <t>Contribuir al diseño, poner en funcionamiento y operar un servicio que promueva la inclusión social y la seguridad alimentaria para familias en condiciones de vulnerabilidad y pobreza, de estratos 1 y 2 prioritariamente con niños y niñas desescolarizados, escolarizados, mujeres gestantes y madres lactantes, adultos-as mayores y personas con limitaciones físicas, sensoriales y cognitivas, así como para familias en situación de desplazamiento o jefatura única y habitantes de la calle, mediante la creación de comedores comunitarios (AMUFO PAZ SAN CRIST)</t>
  </si>
  <si>
    <t>2007-2123</t>
  </si>
  <si>
    <t>Poner en funcionamiento y operar un servicio que promueva la seguridad alimentaria y ejecutar las acciones liberadas por la Secretaria Distrital de Integración Social para promover los procesos y servicios de inclusión social de la población atendida en los comedores comunitarios para familias en condiciones de vulnerabilidad y pobreza, con niveles de sisben 1 y 2 o de estratos 1 y 2, prioritariamente con niños y niñas escolarizados y desescolarizados, mujeres gestantes y madres lactantes, adultos-as mayores y personas con limitaciones físicas, sensoriales y cognitivas, así como para familias en situación de desplazamiento forzado o con jefatura única y habitantes de la calle, mediante la creación de comedores comunitarios y servicios complementarios establecidos en el proyecto 212.</t>
  </si>
  <si>
    <t>2009-2436</t>
  </si>
  <si>
    <t xml:space="preserve">Ejecutar acciones bajo la modalidad comedores comunitarios que permitan lograr que los individuos y las familias en sus diversidades múltiples y en territorios multidimensionales de Bogotá gocen de seguridad alimentaria y nutricional, sin barreras al acceso oportuno, en cantidad, calidad e inocuidad de los alimentos con un adecuado consumo y utilización biológica de los mismos según lo establecido en este anexo técnico; de igual manera se garantizará a los participantes el acceso a los servicios básicos de saneamiento en el comedor y a la articulación a procesos integrales de desarrollo, desarrollando las acciones pertinentes para promover la inclusión social de las personas y familias participantes de los comedores comunitarios de conformidad con las etapas del proceso (a) reconocimiento y sensibilización, b) orientación, capacitación y participación, c) organización y movilización y d) inclusión social económica y productiva) de conformidad con las orientaciones metodológicas que se suministren desde la coordinación general de inclusión social, con el fin de garantizar el restablecimiento del derecho a la alimentación, liderado por la SDIS en el marco de la Institucionalización de la Política Pública de Seguridad Alimentaria y Nutricional. </t>
  </si>
  <si>
    <t>2010-1937</t>
  </si>
  <si>
    <t>Ejecutar acciones bajo el servicio de comedores comunitarios que permitan lograr que los y las ciudadanos-as y las familias en sus diversidades múltiples y en territorios multidimensionales de Bogotá gocen de seguridad alimentaria y nutricional, sin barreras al acceso oportuno, en cantidad, calidad e inocuidad de los alimentos; de igual manera garantizar a los participantes el acceso a los servicios sociales básicos y a la articulación a procesos integrales desarrollando las acciones pertinentes para promover la inclusión social de las personas y familias participantes en los comedores comunitarios, con el fin de garantizar el derecho a la alimentación, en el marco de la Institucionalización de la Política Pública de Seguridad Alimentaria y Nutricional.</t>
  </si>
  <si>
    <t>2017-4591</t>
  </si>
  <si>
    <t>Aunar recursos técnicos, físicos, administrativos y económicos entre las partes, para garantizar la Atención Integral y Educación Inicial de los niños y niñas en Primera Infancia, ubicados en los barrios adscritos a la Subdirección Local de MARTIRES con la puesta en funcionamiento de un JARDÍN INFANTIL COFINANCIADO.</t>
  </si>
  <si>
    <t>2017-4637</t>
  </si>
  <si>
    <t>Realizar la atención alimentaria en los Comedores Comunitarios en cumplimiento del Proyecto 1098 Bogotá Te Nutre a fin de 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</si>
  <si>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2017-4819</t>
  </si>
  <si>
    <t>Realizar la atención Realizar la atención alimentaria en los Comedores Comunitarios en cumplimiento del Proyecto 1098 Bogotá Te Nutre a fin de 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</si>
  <si>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2018-8172</t>
  </si>
  <si>
    <t>Prestar el servicio de atención alimentaria en los Comedores Comunitarios en cumplimiento del Proyecto 1098 Bogotá Te Nutre a fin de 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</si>
  <si>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2018-8175</t>
  </si>
  <si>
    <t>Prestar el servicio de atención alimentaria en los Comedores Comunitarios en cumplimiento del Proyecto 1098 Bogotá Te Nutre a fin de 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</si>
  <si>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2019-6857</t>
  </si>
  <si>
    <t>Prestar el servicio de atención alimentaria en los comedores en cumplimiento del Proyecto 1098 Bogotá Te Nutre a fin de 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</si>
  <si>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2019-6860</t>
  </si>
  <si>
    <t>7814</t>
  </si>
  <si>
    <t>7862</t>
  </si>
  <si>
    <t>12543</t>
  </si>
  <si>
    <t xml:space="preserve">Prestar el servicio de atención alimentaria en los 
comedores en cumplimiento del Proyecto 1098 Bogotá 
Te Nutre
</t>
  </si>
  <si>
    <t>2021-11-8</t>
  </si>
  <si>
    <t>1 13.129.050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</si>
</sst>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44201.890604629632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2754</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1156</v>
      </c>
      <c r="J20" s="147" t="s">
        <v>188</v>
      </c>
      <c r="K20" s="148" t="s">
        <v>2755</v>
      </c>
      <c r="L20" s="149"/>
      <c r="M20" s="149">
        <v>44561</v>
      </c>
      <c r="N20" s="132">
        <f>+(M20-L20)/30</f>
        <v>1485.3666666666666</v>
      </c>
      <c r="O20" s="135"/>
      <c r="U20" s="131"/>
      <c r="V20" s="107">
        <f ca="1">NOW()</f>
        <v>44201.890604629632</v>
      </c>
      <c r="W20" s="107">
        <f ca="1">NOW()</f>
        <v>44201.890604629632</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4"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44201.890604629632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2754</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1156</v>
      </c>
      <c r="J20" s="147" t="s">
        <v>188</v>
      </c>
      <c r="K20" s="148" t="s">
        <v>2755</v>
      </c>
      <c r="L20" s="149"/>
      <c r="M20" s="149">
        <v>44561</v>
      </c>
      <c r="N20" s="132">
        <f>+(M20-L20)/30</f>
        <v>1485.3666666666666</v>
      </c>
      <c r="O20" s="135"/>
      <c r="U20" s="131"/>
      <c r="V20" s="107">
        <f ca="1">NOW()</f>
        <v>44201.890604629632</v>
      </c>
      <c r="W20" s="107">
        <f ca="1">NOW()</f>
        <v>44201.890604629632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44201.890604629632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2754</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830094708</v>
      </c>
      <c r="C20" s="5"/>
      <c r="D20" s="165"/>
      <c r="E20" s="157" t="s">
        <v>2669</v>
      </c>
      <c r="F20" s="191" t="s">
        <v>2681</v>
      </c>
      <c r="G20" s="5"/>
      <c r="H20" s="267"/>
      <c r="I20" s="146" t="s">
        <v>1156</v>
      </c>
      <c r="J20" s="147" t="s">
        <v>188</v>
      </c>
      <c r="K20" s="148" t="s">
        <v>2755</v>
      </c>
      <c r="L20" s="149"/>
      <c r="M20" s="149">
        <v>44561</v>
      </c>
      <c r="N20" s="132">
        <f>+(M20-L20)/30</f>
        <v>1485.3666666666666</v>
      </c>
      <c r="O20" s="135"/>
      <c r="U20" s="131"/>
      <c r="V20" s="107">
        <f ca="1">NOW()</f>
        <v>44201.890604629632</v>
      </c>
      <c r="W20" s="107">
        <f ca="1">NOW()</f>
        <v>44201.890604629632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2728</v>
      </c>
      <c r="C48" s="122" t="s">
        <v>31</v>
      </c>
      <c r="D48" s="119" t="s">
        <v>2729</v>
      </c>
      <c r="E48" s="142">
        <v>38999</v>
      </c>
      <c r="F48" s="142">
        <v>39188</v>
      </c>
      <c r="G48" s="169">
        <f>IF(AND(E48&lt;&gt;"",F48&lt;&gt;""),((F48-E48)/30),"")</f>
        <v>6.3</v>
      </c>
      <c r="H48" s="120" t="s">
        <v>2730</v>
      </c>
      <c r="I48" s="119" t="s">
        <v>516</v>
      </c>
      <c r="J48" s="119" t="s">
        <v>517</v>
      </c>
      <c r="K48" s="121">
        <v>126096000</v>
      </c>
      <c r="L48" s="122" t="s">
        <v>1148</v>
      </c>
      <c r="M48" s="178">
        <v>1</v>
      </c>
      <c r="N48" s="122" t="s">
        <v>2639</v>
      </c>
      <c r="O48" s="122" t="s">
        <v>1148</v>
      </c>
      <c r="P48" s="80"/>
    </row>
    <row r="49" spans="1:16" s="6" customFormat="1" ht="24.75" customHeight="1" x14ac:dyDescent="0.25">
      <c r="A49" s="140">
        <v>2</v>
      </c>
      <c r="B49" s="120" t="s">
        <v>2728</v>
      </c>
      <c r="C49" s="122" t="s">
        <v>31</v>
      </c>
      <c r="D49" s="119" t="s">
        <v>2731</v>
      </c>
      <c r="E49" s="142">
        <v>39227</v>
      </c>
      <c r="F49" s="142">
        <v>39638</v>
      </c>
      <c r="G49" s="169">
        <f t="shared" ref="G49:G107" si="1">IF(AND(E49&lt;&gt;"",F49&lt;&gt;""),((F49-E49)/30),"")</f>
        <v>13.7</v>
      </c>
      <c r="H49" s="120" t="s">
        <v>2732</v>
      </c>
      <c r="I49" s="119" t="s">
        <v>516</v>
      </c>
      <c r="J49" s="119" t="s">
        <v>517</v>
      </c>
      <c r="K49" s="121">
        <v>279909782</v>
      </c>
      <c r="L49" s="122" t="s">
        <v>1148</v>
      </c>
      <c r="M49" s="178">
        <v>1</v>
      </c>
      <c r="N49" s="122" t="s">
        <v>2639</v>
      </c>
      <c r="O49" s="122" t="s">
        <v>1148</v>
      </c>
      <c r="P49" s="80"/>
    </row>
    <row r="50" spans="1:16" s="6" customFormat="1" ht="24.75" customHeight="1" x14ac:dyDescent="0.25">
      <c r="A50" s="140">
        <v>3</v>
      </c>
      <c r="B50" s="120" t="s">
        <v>2728</v>
      </c>
      <c r="C50" s="122" t="s">
        <v>31</v>
      </c>
      <c r="D50" s="119" t="s">
        <v>2733</v>
      </c>
      <c r="E50" s="142">
        <v>39938</v>
      </c>
      <c r="F50" s="142">
        <v>40177</v>
      </c>
      <c r="G50" s="169">
        <f t="shared" si="1"/>
        <v>7.9666666666666668</v>
      </c>
      <c r="H50" s="117" t="s">
        <v>2734</v>
      </c>
      <c r="I50" s="119" t="s">
        <v>516</v>
      </c>
      <c r="J50" s="119" t="s">
        <v>517</v>
      </c>
      <c r="K50" s="121">
        <v>263821242</v>
      </c>
      <c r="L50" s="122" t="s">
        <v>1148</v>
      </c>
      <c r="M50" s="178">
        <v>1</v>
      </c>
      <c r="N50" s="122" t="s">
        <v>2639</v>
      </c>
      <c r="O50" s="122" t="s">
        <v>1148</v>
      </c>
      <c r="P50" s="80"/>
    </row>
    <row r="51" spans="1:16" s="6" customFormat="1" ht="24.75" customHeight="1" outlineLevel="1" x14ac:dyDescent="0.25">
      <c r="A51" s="140">
        <v>4</v>
      </c>
      <c r="B51" s="120" t="s">
        <v>2728</v>
      </c>
      <c r="C51" s="122" t="s">
        <v>31</v>
      </c>
      <c r="D51" s="119" t="s">
        <v>2735</v>
      </c>
      <c r="E51" s="142">
        <v>40235</v>
      </c>
      <c r="F51" s="142">
        <v>40779</v>
      </c>
      <c r="G51" s="169">
        <f t="shared" si="1"/>
        <v>18.133333333333333</v>
      </c>
      <c r="H51" s="120" t="s">
        <v>2736</v>
      </c>
      <c r="I51" s="119" t="s">
        <v>516</v>
      </c>
      <c r="J51" s="119" t="s">
        <v>517</v>
      </c>
      <c r="K51" s="121">
        <v>226901400</v>
      </c>
      <c r="L51" s="122" t="s">
        <v>1148</v>
      </c>
      <c r="M51" s="178">
        <v>1</v>
      </c>
      <c r="N51" s="122" t="s">
        <v>2639</v>
      </c>
      <c r="O51" s="122" t="s">
        <v>1148</v>
      </c>
      <c r="P51" s="80"/>
    </row>
    <row r="52" spans="1:16" s="7" customFormat="1" ht="24.75" customHeight="1" outlineLevel="1" x14ac:dyDescent="0.25">
      <c r="A52" s="141">
        <v>5</v>
      </c>
      <c r="B52" s="120" t="s">
        <v>2728</v>
      </c>
      <c r="C52" s="122" t="s">
        <v>31</v>
      </c>
      <c r="D52" s="119" t="s">
        <v>2737</v>
      </c>
      <c r="E52" s="142">
        <v>42802</v>
      </c>
      <c r="F52" s="142">
        <v>43282</v>
      </c>
      <c r="G52" s="169">
        <f t="shared" si="1"/>
        <v>16</v>
      </c>
      <c r="H52" s="117" t="s">
        <v>2738</v>
      </c>
      <c r="I52" s="119" t="s">
        <v>516</v>
      </c>
      <c r="J52" s="119" t="s">
        <v>517</v>
      </c>
      <c r="K52" s="121">
        <v>710810100</v>
      </c>
      <c r="L52" s="122" t="s">
        <v>1148</v>
      </c>
      <c r="M52" s="178">
        <v>1</v>
      </c>
      <c r="N52" s="122" t="s">
        <v>2639</v>
      </c>
      <c r="O52" s="122" t="s">
        <v>1148</v>
      </c>
      <c r="P52" s="81"/>
    </row>
    <row r="53" spans="1:16" s="7" customFormat="1" ht="24.75" customHeight="1" outlineLevel="1" x14ac:dyDescent="0.25">
      <c r="A53" s="141">
        <v>6</v>
      </c>
      <c r="B53" s="120" t="s">
        <v>2728</v>
      </c>
      <c r="C53" s="122" t="s">
        <v>31</v>
      </c>
      <c r="D53" s="119" t="s">
        <v>2739</v>
      </c>
      <c r="E53" s="142">
        <v>42807</v>
      </c>
      <c r="F53" s="142">
        <v>43298</v>
      </c>
      <c r="G53" s="169">
        <f t="shared" si="1"/>
        <v>16.366666666666667</v>
      </c>
      <c r="H53" s="117" t="s">
        <v>2740</v>
      </c>
      <c r="I53" s="119" t="s">
        <v>516</v>
      </c>
      <c r="J53" s="119" t="s">
        <v>517</v>
      </c>
      <c r="K53" s="121">
        <v>495243250</v>
      </c>
      <c r="L53" s="122" t="s">
        <v>1148</v>
      </c>
      <c r="M53" s="178">
        <v>1</v>
      </c>
      <c r="N53" s="122" t="s">
        <v>2639</v>
      </c>
      <c r="O53" s="122" t="s">
        <v>1148</v>
      </c>
      <c r="P53" s="81"/>
    </row>
    <row r="54" spans="1:16" s="7" customFormat="1" ht="24.75" customHeight="1" outlineLevel="1" x14ac:dyDescent="0.25">
      <c r="A54" s="141">
        <v>7</v>
      </c>
      <c r="B54" s="120" t="s">
        <v>2728</v>
      </c>
      <c r="C54" s="122" t="s">
        <v>31</v>
      </c>
      <c r="D54" s="119" t="s">
        <v>2741</v>
      </c>
      <c r="E54" s="142">
        <v>42815</v>
      </c>
      <c r="F54" s="142">
        <v>43300</v>
      </c>
      <c r="G54" s="169">
        <f t="shared" si="1"/>
        <v>16.166666666666668</v>
      </c>
      <c r="H54" s="120" t="s">
        <v>2742</v>
      </c>
      <c r="I54" s="119" t="s">
        <v>516</v>
      </c>
      <c r="J54" s="119" t="s">
        <v>517</v>
      </c>
      <c r="K54" s="116">
        <v>474985200</v>
      </c>
      <c r="L54" s="122" t="s">
        <v>1148</v>
      </c>
      <c r="M54" s="178">
        <v>1</v>
      </c>
      <c r="N54" s="122" t="s">
        <v>2639</v>
      </c>
      <c r="O54" s="122" t="s">
        <v>1148</v>
      </c>
      <c r="P54" s="81"/>
    </row>
    <row r="55" spans="1:16" s="7" customFormat="1" ht="24.75" customHeight="1" outlineLevel="1" x14ac:dyDescent="0.25">
      <c r="A55" s="141">
        <v>8</v>
      </c>
      <c r="B55" s="120" t="s">
        <v>2728</v>
      </c>
      <c r="C55" s="122" t="s">
        <v>31</v>
      </c>
      <c r="D55" s="119" t="s">
        <v>2743</v>
      </c>
      <c r="E55" s="142">
        <v>43341</v>
      </c>
      <c r="F55" s="142">
        <v>43524</v>
      </c>
      <c r="G55" s="169">
        <f t="shared" si="1"/>
        <v>6.1</v>
      </c>
      <c r="H55" s="120" t="s">
        <v>2744</v>
      </c>
      <c r="I55" s="119" t="s">
        <v>516</v>
      </c>
      <c r="J55" s="119" t="s">
        <v>517</v>
      </c>
      <c r="K55" s="116">
        <v>189943200</v>
      </c>
      <c r="L55" s="122" t="s">
        <v>1148</v>
      </c>
      <c r="M55" s="178">
        <v>1</v>
      </c>
      <c r="N55" s="122" t="s">
        <v>2639</v>
      </c>
      <c r="O55" s="122" t="s">
        <v>1148</v>
      </c>
      <c r="P55" s="81"/>
    </row>
    <row r="56" spans="1:16" s="7" customFormat="1" ht="24.75" customHeight="1" outlineLevel="1" x14ac:dyDescent="0.25">
      <c r="A56" s="141">
        <v>9</v>
      </c>
      <c r="B56" s="120" t="s">
        <v>2728</v>
      </c>
      <c r="C56" s="122" t="s">
        <v>31</v>
      </c>
      <c r="D56" s="119" t="s">
        <v>2745</v>
      </c>
      <c r="E56" s="142">
        <v>43341</v>
      </c>
      <c r="F56" s="142">
        <v>43493</v>
      </c>
      <c r="G56" s="169">
        <f t="shared" si="1"/>
        <v>5.0666666666666664</v>
      </c>
      <c r="H56" s="120" t="s">
        <v>2746</v>
      </c>
      <c r="I56" s="119" t="s">
        <v>516</v>
      </c>
      <c r="J56" s="119" t="s">
        <v>517</v>
      </c>
      <c r="K56" s="116">
        <v>180838420</v>
      </c>
      <c r="L56" s="122" t="s">
        <v>1148</v>
      </c>
      <c r="M56" s="178">
        <v>1</v>
      </c>
      <c r="N56" s="122" t="s">
        <v>2639</v>
      </c>
      <c r="O56" s="122" t="s">
        <v>1148</v>
      </c>
      <c r="P56" s="81"/>
    </row>
    <row r="57" spans="1:16" s="7" customFormat="1" ht="24.75" customHeight="1" outlineLevel="1" x14ac:dyDescent="0.25">
      <c r="A57" s="141">
        <v>10</v>
      </c>
      <c r="B57" s="120" t="s">
        <v>2728</v>
      </c>
      <c r="C57" s="122" t="s">
        <v>31</v>
      </c>
      <c r="D57" s="119" t="s">
        <v>2747</v>
      </c>
      <c r="E57" s="142">
        <v>43564</v>
      </c>
      <c r="F57" s="142">
        <v>43807</v>
      </c>
      <c r="G57" s="169">
        <f t="shared" si="1"/>
        <v>8.1</v>
      </c>
      <c r="H57" s="120" t="s">
        <v>2748</v>
      </c>
      <c r="I57" s="119" t="s">
        <v>516</v>
      </c>
      <c r="J57" s="119" t="s">
        <v>517</v>
      </c>
      <c r="K57" s="121">
        <v>518757120</v>
      </c>
      <c r="L57" s="122" t="s">
        <v>1148</v>
      </c>
      <c r="M57" s="178">
        <v>1</v>
      </c>
      <c r="N57" s="122" t="s">
        <v>2639</v>
      </c>
      <c r="O57" s="122" t="s">
        <v>1148</v>
      </c>
      <c r="P57" s="81"/>
    </row>
    <row r="58" spans="1:16" s="7" customFormat="1" ht="24.75" customHeight="1" outlineLevel="1" x14ac:dyDescent="0.25">
      <c r="A58" s="141">
        <v>11</v>
      </c>
      <c r="B58" s="120" t="s">
        <v>2728</v>
      </c>
      <c r="C58" s="122" t="s">
        <v>31</v>
      </c>
      <c r="D58" s="119" t="s">
        <v>2749</v>
      </c>
      <c r="E58" s="142">
        <v>43565</v>
      </c>
      <c r="F58" s="142">
        <v>43839</v>
      </c>
      <c r="G58" s="169">
        <f t="shared" si="1"/>
        <v>9.1333333333333329</v>
      </c>
      <c r="H58" s="120" t="s">
        <v>2748</v>
      </c>
      <c r="I58" s="119" t="s">
        <v>516</v>
      </c>
      <c r="J58" s="119" t="s">
        <v>517</v>
      </c>
      <c r="K58" s="121">
        <v>337287640</v>
      </c>
      <c r="L58" s="122" t="s">
        <v>1148</v>
      </c>
      <c r="M58" s="178">
        <v>1</v>
      </c>
      <c r="N58" s="122" t="s">
        <v>2639</v>
      </c>
      <c r="O58" s="122" t="s">
        <v>1148</v>
      </c>
      <c r="P58" s="81"/>
    </row>
    <row r="59" spans="1:16" s="7" customFormat="1" ht="24.75" customHeight="1" outlineLevel="1" x14ac:dyDescent="0.25">
      <c r="A59" s="141">
        <v>12</v>
      </c>
      <c r="B59" s="120" t="s">
        <v>2728</v>
      </c>
      <c r="C59" s="122" t="s">
        <v>31</v>
      </c>
      <c r="D59" s="119" t="s">
        <v>2750</v>
      </c>
      <c r="E59" s="142">
        <v>44041</v>
      </c>
      <c r="F59" s="142">
        <v>44211</v>
      </c>
      <c r="G59" s="169">
        <f t="shared" si="1"/>
        <v>5.666666666666667</v>
      </c>
      <c r="H59" s="117" t="s">
        <v>2753</v>
      </c>
      <c r="I59" s="119" t="s">
        <v>516</v>
      </c>
      <c r="J59" s="119" t="s">
        <v>517</v>
      </c>
      <c r="K59" s="121">
        <v>263138400</v>
      </c>
      <c r="L59" s="122" t="s">
        <v>1148</v>
      </c>
      <c r="M59" s="178">
        <v>1</v>
      </c>
      <c r="N59" s="122" t="s">
        <v>2639</v>
      </c>
      <c r="O59" s="122" t="s">
        <v>1148</v>
      </c>
      <c r="P59" s="81"/>
    </row>
    <row r="60" spans="1:16" s="7" customFormat="1" ht="24.75" customHeight="1" outlineLevel="1" x14ac:dyDescent="0.25">
      <c r="A60" s="141">
        <v>13</v>
      </c>
      <c r="B60" s="120" t="s">
        <v>2728</v>
      </c>
      <c r="C60" s="122" t="s">
        <v>31</v>
      </c>
      <c r="D60" s="119" t="s">
        <v>2751</v>
      </c>
      <c r="E60" s="142">
        <v>44054</v>
      </c>
      <c r="F60" s="142">
        <v>44224</v>
      </c>
      <c r="G60" s="169">
        <f t="shared" si="1"/>
        <v>5.666666666666667</v>
      </c>
      <c r="H60" s="117" t="s">
        <v>2753</v>
      </c>
      <c r="I60" s="119" t="s">
        <v>516</v>
      </c>
      <c r="J60" s="119" t="s">
        <v>517</v>
      </c>
      <c r="K60" s="121">
        <v>298510560</v>
      </c>
      <c r="L60" s="122" t="s">
        <v>1148</v>
      </c>
      <c r="M60" s="178">
        <v>1</v>
      </c>
      <c r="N60" s="122" t="s">
        <v>2639</v>
      </c>
      <c r="O60" s="122" t="s">
        <v>1148</v>
      </c>
      <c r="P60" s="81"/>
    </row>
    <row r="61" spans="1:16" s="7" customFormat="1" ht="24.75" customHeight="1" outlineLevel="1" x14ac:dyDescent="0.25">
      <c r="A61" s="141">
        <v>14</v>
      </c>
      <c r="B61" s="120" t="s">
        <v>2728</v>
      </c>
      <c r="C61" s="122" t="s">
        <v>31</v>
      </c>
      <c r="D61" s="119" t="s">
        <v>2752</v>
      </c>
      <c r="E61" s="142">
        <v>44102</v>
      </c>
      <c r="F61" s="142">
        <v>44239</v>
      </c>
      <c r="G61" s="169">
        <f t="shared" si="1"/>
        <v>4.5666666666666664</v>
      </c>
      <c r="H61" s="117" t="s">
        <v>2753</v>
      </c>
      <c r="I61" s="119" t="s">
        <v>516</v>
      </c>
      <c r="J61" s="119" t="s">
        <v>517</v>
      </c>
      <c r="K61" s="121">
        <v>249704000</v>
      </c>
      <c r="L61" s="122" t="s">
        <v>1148</v>
      </c>
      <c r="M61" s="178">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t="e">
        <f>+J183*K20</f>
        <v>#VALUE!</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44201.890604629632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44201.890604629632</v>
      </c>
      <c r="W20" s="107">
        <f ca="1">NOW()</f>
        <v>44201.890604629632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44201.890604629632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44201.890604629632</v>
      </c>
      <c r="W20" s="107">
        <f ca="1">NOW()</f>
        <v>44201.890604629632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44201.890604629632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44201.890604629632</v>
      </c>
      <c r="W20" s="107">
        <f ca="1">NOW()</f>
        <v>44201.890604629632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