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ARYO\"/>
    </mc:Choice>
  </mc:AlternateContent>
  <xr:revisionPtr revIDLastSave="0" documentId="8_{B3F32EE2-0B7D-45BE-A1C5-D99AE0454D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<sst xmlns="http://schemas.openxmlformats.org/spreadsheetml/2006/main" count="3243" uniqueCount="2747">
  <si>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</si>
  <si>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</si>
  <si>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</si>
  <si>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</si>
  <si>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</si>
  <si>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</si>
  <si>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</si>
  <si>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</si>
  <si>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</si>
  <si>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</si>
  <si>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</si>
  <si>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</si>
  <si>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</si>
  <si>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</si>
  <si>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</si>
  <si>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</si>
  <si>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</si>
  <si>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</si>
  <si>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</si>
  <si>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</si>
  <si>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</si>
  <si>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</si>
  <si>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</si>
  <si>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</si>
  <si>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</si>
  <si>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</si>
  <si>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</si>
  <si>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</si>
  <si>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</si>
  <si>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</si>
  <si>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</si>
  <si>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</si>
  <si>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</si>
  <si>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</si>
  <si>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</si>
  <si>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</si>
  <si>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</si>
  <si>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</si>
  <si>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</si>
  <si>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</si>
  <si>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</si>
  <si>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</si>
  <si>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</si>
  <si>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</si>
  <si>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</si>
  <si>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</si>
  <si>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</si>
  <si>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</si>
  <si>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</si>
  <si>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</si>
  <si>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</si>
  <si>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</si>
  <si>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</si>
  <si>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</si>
  <si>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</si>
  <si>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</si>
  <si>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</si>
  <si>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</si>
  <si>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</si>
  <si>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</si>
  <si>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</si>
  <si>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</si>
  <si>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</si>
  <si>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</si>
  <si>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</si>
  <si>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</si>
  <si>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</si>
  <si>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</si>
  <si>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</si>
  <si>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</si>
  <si>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</si>
  <si>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</si>
  <si>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</si>
  <si>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</si>
  <si>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</si>
  <si>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</si>
  <si>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</si>
  <si>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</si>
  <si>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</si>
  <si>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</si>
  <si>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</si>
  <si>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</si>
  <si>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</si>
  <si>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</si>
  <si>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</si>
  <si>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</si>
  <si>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</si>
  <si>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</si>
  <si>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</si>
  <si>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</si>
  <si>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</si>
  <si>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</si>
  <si>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</si>
  <si>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</si>
  <si>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</si>
  <si>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</si>
  <si>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</si>
  <si>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</si>
  <si>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</si>
  <si>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</si>
  <si>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</si>
  <si>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</si>
  <si>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</si>
  <si>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</si>
  <si>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</si>
  <si>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</si>
  <si>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</si>
  <si>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</si>
  <si>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</si>
  <si>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</si>
  <si>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</si>
  <si>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</si>
  <si>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</si>
  <si>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</si>
  <si>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</si>
  <si>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</si>
  <si>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</si>
  <si>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</si>
  <si>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</si>
  <si>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</si>
  <si>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</si>
  <si>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</si>
  <si>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</si>
  <si>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</si>
  <si>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</si>
  <si>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</si>
  <si>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</si>
  <si>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</si>
  <si>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</si>
  <si>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</si>
  <si>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</si>
  <si>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</si>
  <si>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</si>
  <si>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</si>
  <si>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</si>
  <si>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</si>
  <si>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</si>
  <si>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</si>
  <si>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</si>
  <si>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</si>
  <si>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</si>
  <si>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</si>
  <si>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</si>
  <si>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</si>
  <si>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</si>
  <si>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</si>
  <si>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</si>
  <si>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</si>
  <si>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</si>
  <si>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</si>
  <si>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</si>
  <si>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</si>
  <si>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</si>
  <si>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</si>
  <si>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</si>
  <si>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</si>
  <si>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</si>
  <si>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</si>
  <si>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</si>
  <si>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</si>
  <si>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</si>
  <si>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</si>
  <si>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</si>
  <si>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</si>
  <si>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</si>
  <si>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</si>
  <si>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</si>
  <si>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</si>
  <si>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</si>
  <si>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</si>
  <si>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</si>
  <si>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</si>
  <si>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</si>
  <si>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</si>
  <si>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</si>
  <si>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</si>
  <si>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</si>
  <si>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</si>
  <si>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</si>
  <si>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</si>
  <si>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</si>
  <si>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</si>
  <si>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</si>
  <si>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</si>
  <si>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</si>
  <si>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</si>
  <si>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</si>
  <si>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</si>
  <si>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</si>
  <si>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</si>
  <si>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</si>
  <si>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</si>
  <si>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</si>
  <si>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</si>
  <si>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</si>
  <si>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</si>
  <si>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</si>
  <si>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</si>
  <si>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</si>
  <si>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</si>
  <si>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</si>
  <si>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</si>
  <si>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</si>
  <si>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</si>
  <si>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</si>
  <si>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</si>
  <si>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</si>
  <si>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</si>
  <si>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</si>
  <si>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</si>
  <si>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</si>
  <si>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</si>
  <si>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</si>
  <si>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</si>
  <si>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</si>
  <si>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</si>
  <si>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</si>
  <si>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</si>
  <si>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</si>
  <si>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</si>
  <si>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</si>
  <si>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</si>
  <si>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</si>
  <si>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</si>
  <si>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</si>
  <si>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</si>
  <si>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</si>
  <si>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</si>
  <si>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</si>
  <si>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</si>
  <si>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</si>
  <si>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</si>
  <si>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</si>
  <si>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</si>
  <si>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</si>
  <si>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</si>
  <si>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</si>
  <si>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</si>
  <si>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</si>
  <si>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</si>
  <si>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</si>
  <si>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</si>
  <si>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</si>
  <si>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</si>
  <si>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</si>
  <si>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</si>
  <si>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</si>
  <si>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</si>
  <si>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</si>
  <si>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</si>
  <si>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</si>
  <si>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</si>
  <si>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</si>
  <si>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</si>
  <si>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</si>
  <si>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</si>
  <si>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</si>
  <si>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</si>
  <si>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</si>
  <si>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</si>
  <si>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</si>
  <si>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</si>
  <si>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</si>
  <si>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</si>
  <si>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</si>
  <si>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</si>
  <si>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</si>
  <si>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</si>
  <si>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</si>
  <si>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</si>
  <si>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</si>
  <si>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</si>
  <si>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</si>
  <si>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</si>
  <si>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</si>
  <si>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</si>
  <si>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</si>
  <si>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</si>
  <si>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</si>
  <si>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</si>
  <si>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</si>
  <si>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</si>
  <si>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</si>
  <si>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</si>
  <si>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</si>
  <si>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</si>
  <si>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</si>
  <si>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</si>
  <si>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</si>
  <si>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</si>
  <si>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</si>
  <si>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</si>
  <si>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</si>
  <si>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</si>
  <si>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</si>
  <si>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</si>
  <si>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</si>
  <si>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</si>
  <si>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</si>
  <si>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</si>
  <si>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</si>
  <si>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</si>
  <si>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</si>
  <si>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</si>
  <si>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</si>
  <si>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</si>
  <si>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</si>
  <si>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</si>
  <si>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</si>
  <si>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</si>
  <si>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</si>
  <si>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</si>
  <si>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</si>
  <si>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</si>
  <si>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</si>
  <si>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</si>
  <si>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</si>
  <si>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</si>
  <si>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</si>
  <si>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</si>
  <si>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</si>
  <si>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</si>
  <si>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</si>
  <si>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</si>
  <si>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</si>
  <si>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</si>
  <si>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</si>
  <si>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</si>
  <si>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</si>
  <si>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</si>
  <si>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</si>
  <si>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</si>
  <si>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</si>
  <si>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</si>
  <si>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</si>
  <si>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</si>
  <si>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</si>
  <si>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</si>
  <si>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</si>
  <si>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</si>
  <si>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</si>
  <si>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</si>
  <si>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</si>
  <si>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</si>
  <si>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</si>
  <si>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</si>
  <si>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</si>
  <si>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</si>
  <si>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</si>
  <si>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</si>
  <si>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</si>
  <si>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</si>
  <si>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</si>
  <si>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</si>
  <si>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</si>
  <si>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</si>
  <si>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</si>
  <si>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</si>
  <si>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</si>
  <si>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</si>
  <si>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</si>
  <si>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</si>
  <si>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</si>
  <si>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</si>
  <si>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</si>
  <si>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</si>
  <si>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</si>
  <si>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</si>
  <si>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</si>
  <si>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</si>
  <si>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</si>
  <si>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</si>
  <si>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</si>
  <si>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</si>
  <si>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</si>
  <si>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</si>
  <si>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</si>
  <si>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</si>
  <si>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</si>
  <si>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</si>
  <si>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</si>
  <si>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</si>
  <si>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</si>
  <si>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</si>
  <si>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</si>
  <si>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</si>
  <si>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</si>
  <si>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</si>
  <si>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</si>
  <si>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</si>
  <si>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</si>
  <si>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</si>
  <si>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</si>
  <si>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</si>
  <si>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</si>
  <si>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</si>
  <si>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</si>
  <si>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</si>
  <si>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</si>
  <si>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</si>
  <si>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</si>
  <si>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</si>
  <si>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</si>
  <si>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</si>
  <si>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</si>
  <si>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</si>
  <si>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</si>
  <si>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</si>
  <si>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</si>
  <si>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</si>
  <si>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</si>
  <si>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</si>
  <si>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</si>
  <si>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</si>
  <si>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</si>
  <si>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</si>
  <si>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</si>
  <si>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</si>
  <si>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</si>
  <si>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</si>
  <si>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</si>
  <si>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</si>
  <si>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</si>
  <si>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</si>
  <si>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</si>
  <si>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</si>
  <si>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</si>
  <si>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</si>
  <si>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</si>
  <si>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</si>
  <si>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</si>
  <si>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</si>
  <si>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</si>
  <si>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</si>
  <si>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</si>
  <si>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</si>
  <si>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</si>
  <si>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</si>
  <si>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</si>
  <si>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</si>
  <si>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</si>
  <si>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</si>
  <si>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</si>
  <si>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</si>
  <si>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</si>
  <si>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</si>
  <si>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</si>
  <si>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</si>
  <si>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</si>
  <si>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</si>
  <si>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</si>
  <si>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</si>
  <si>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</si>
  <si>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</si>
  <si>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</si>
  <si>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</si>
  <si>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</si>
  <si>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</si>
  <si>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</si>
  <si>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</si>
  <si>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</si>
  <si>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</si>
  <si>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</si>
  <si>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</si>
  <si>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</si>
  <si>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</si>
  <si>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</si>
  <si>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</si>
  <si>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</si>
  <si>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</si>
  <si>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</si>
  <si>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</si>
  <si>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</si>
  <si>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</si>
  <si>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</si>
  <si>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</si>
  <si>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</si>
  <si>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</si>
  <si>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</si>
  <si>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</si>
  <si>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</si>
  <si>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</si>
  <si>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</si>
  <si>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</si>
  <si>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</si>
  <si>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</si>
  <si>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</si>
  <si>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</si>
  <si>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</si>
  <si>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</si>
  <si>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</si>
  <si>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</si>
  <si>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</si>
  <si>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</si>
  <si>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</si>
  <si>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</si>
  <si>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</si>
  <si>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</si>
  <si>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</si>
  <si>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</si>
  <si>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</si>
  <si>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</si>
  <si>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</si>
  <si>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</si>
  <si>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</si>
  <si>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</si>
  <si>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</si>
  <si>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</si>
  <si>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</si>
  <si>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</si>
  <si>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</si>
  <si>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</si>
  <si>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</si>
  <si>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</si>
  <si>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</si>
  <si>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</si>
  <si>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</si>
  <si>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</si>
  <si>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</si>
  <si>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</si>
  <si>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</si>
  <si>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</si>
  <si>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</si>
  <si>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</si>
  <si>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</si>
  <si>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</si>
  <si>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</si>
  <si>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</si>
  <si>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</si>
  <si>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</si>
  <si>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</si>
  <si>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</si>
  <si>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</si>
  <si>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</si>
  <si>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</si>
  <si>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</si>
  <si>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</si>
  <si>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</si>
  <si>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</si>
  <si>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</si>
  <si>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</si>
  <si>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</si>
  <si>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</si>
  <si>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</si>
  <si>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</si>
  <si>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</si>
  <si>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</si>
  <si>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</si>
  <si>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</si>
  <si>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</si>
  <si>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</si>
  <si>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</si>
  <si>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</si>
  <si>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</si>
  <si>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</si>
  <si>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</si>
  <si>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</si>
  <si>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</si>
  <si>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</si>
  <si>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</si>
  <si>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</si>
  <si>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</si>
  <si>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</si>
  <si>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</si>
  <si>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</si>
  <si>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</si>
  <si>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</si>
  <si>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</si>
  <si>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</si>
  <si>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</si>
  <si>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</si>
  <si>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</si>
  <si>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</si>
  <si>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</si>
  <si>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</si>
  <si>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</si>
  <si>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</si>
  <si>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</si>
  <si>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</si>
  <si>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</si>
  <si>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</si>
  <si>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</si>
  <si>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</si>
  <si>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</si>
  <si>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</si>
  <si>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</si>
  <si>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</si>
  <si>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</si>
  <si>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</si>
  <si>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</si>
  <si>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</si>
  <si>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</si>
  <si>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</si>
  <si>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</si>
  <si>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</si>
  <si>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</si>
  <si>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</si>
  <si>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</si>
  <si>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</si>
  <si>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</si>
  <si>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</si>
  <si>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</si>
  <si>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</si>
  <si>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</si>
  <si>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</si>
  <si>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</si>
  <si>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</si>
  <si>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</si>
  <si>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</si>
  <si>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</si>
  <si>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</si>
  <si>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</si>
  <si>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</si>
  <si>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</si>
  <si>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</si>
  <si>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</si>
  <si>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</si>
  <si>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</si>
  <si>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</si>
  <si>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</si>
  <si>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</si>
  <si>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</si>
  <si>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</si>
  <si>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</si>
  <si>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</si>
  <si>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</si>
  <si>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</si>
  <si>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</si>
  <si>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</si>
  <si>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</si>
  <si>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</si>
  <si>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</si>
  <si>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</si>
  <si>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</si>
  <si>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</si>
  <si>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</si>
  <si>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</si>
  <si>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</si>
  <si>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</si>
  <si>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</si>
  <si>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</si>
  <si>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</si>
  <si>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</si>
  <si>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</si>
  <si>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</si>
  <si>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</si>
  <si>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</si>
  <si>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</si>
  <si>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</si>
  <si>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</si>
  <si>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</si>
  <si>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</si>
  <si>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</si>
  <si>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</si>
  <si>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</si>
  <si>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</si>
  <si>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</si>
  <si>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</si>
  <si>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</si>
  <si>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</si>
  <si>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</si>
  <si>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</si>
  <si>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</si>
  <si>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</si>
  <si>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</si>
  <si>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</si>
  <si>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</si>
  <si>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</si>
  <si>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</si>
  <si>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</si>
  <si>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</si>
  <si>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</si>
  <si>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</si>
  <si>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</si>
  <si>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</si>
  <si>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</si>
  <si>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</si>
  <si>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</si>
  <si>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</si>
  <si>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</si>
  <si>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</si>
  <si>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</si>
  <si>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</si>
  <si>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</si>
  <si>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</si>
  <si>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</si>
  <si>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</si>
  <si>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</si>
  <si>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</si>
  <si>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</si>
  <si>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</si>
  <si>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</si>
  <si>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</si>
  <si>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</si>
  <si>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</si>
  <si>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</si>
  <si>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</si>
  <si>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</si>
  <si>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</si>
  <si>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</si>
  <si>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</si>
  <si>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</si>
  <si>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</si>
  <si>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</si>
  <si>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</si>
  <si>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</si>
  <si>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</si>
  <si>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</si>
  <si>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</si>
  <si>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</si>
  <si>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</si>
  <si>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</si>
  <si>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</si>
  <si>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</si>
  <si>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</si>
  <si>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</si>
  <si>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</si>
  <si>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</si>
  <si>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</si>
  <si>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</si>
  <si>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</si>
  <si>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</si>
  <si>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</si>
  <si>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</si>
  <si>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</si>
  <si>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</si>
  <si>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</si>
  <si>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</si>
  <si>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</si>
  <si>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</si>
  <si>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</si>
  <si>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</si>
  <si>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</si>
  <si>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</si>
  <si>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</si>
  <si>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</si>
  <si>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</si>
  <si>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</si>
  <si>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</si>
  <si>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</si>
  <si>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</si>
  <si>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</si>
  <si>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</si>
  <si>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</si>
  <si>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</si>
  <si>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</si>
  <si>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</si>
  <si>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</si>
  <si>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</si>
  <si>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</si>
  <si>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</si>
  <si>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</si>
  <si>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</si>
  <si>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</si>
  <si>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</si>
  <si>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</si>
  <si>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</si>
  <si>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</si>
  <si>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</si>
  <si>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</si>
  <si>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</si>
  <si>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</si>
  <si>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</si>
  <si>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</si>
  <si>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</si>
  <si>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</si>
  <si>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</si>
  <si>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</si>
  <si>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</si>
  <si>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</si>
  <si>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</si>
  <si>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</si>
  <si>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</si>
  <si>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</si>
  <si>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</si>
  <si>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</si>
  <si>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</si>
  <si>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</si>
  <si>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</si>
  <si>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</si>
  <si>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</si>
  <si>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</si>
  <si>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</si>
  <si>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</si>
  <si>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</si>
  <si>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</si>
  <si>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</si>
  <si>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</si>
  <si>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</si>
  <si>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</si>
  <si>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</si>
  <si>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</si>
  <si>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</si>
  <si>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</si>
  <si>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</si>
  <si>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</si>
  <si>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</si>
  <si>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</si>
  <si>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</si>
  <si>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</si>
  <si>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</si>
  <si>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</si>
  <si>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</si>
  <si>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</si>
  <si>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</si>
  <si>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</si>
  <si>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</si>
  <si>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</si>
  <si>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</si>
  <si>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</si>
  <si>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</si>
  <si>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</si>
  <si>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</si>
  <si>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</si>
  <si>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</si>
  <si>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</si>
  <si>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</si>
  <si>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</si>
  <si>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</si>
  <si>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</si>
  <si>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</si>
  <si>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</si>
  <si>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</si>
  <si>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</si>
  <si>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</si>
  <si>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</si>
  <si>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</si>
  <si>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</si>
  <si>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</si>
  <si>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</si>
  <si>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</si>
  <si>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</si>
  <si>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</si>
  <si>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</si>
  <si>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</si>
  <si>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</si>
  <si>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</si>
  <si>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</si>
  <si>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</si>
  <si>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</si>
  <si>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</si>
  <si>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</si>
  <si>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</si>
  <si>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</si>
  <si>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</si>
  <si>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</si>
  <si>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</si>
  <si>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</si>
  <si>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</si>
  <si>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</si>
  <si>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</si>
  <si>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</si>
  <si>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</si>
  <si>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</si>
  <si>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</si>
  <si>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</si>
  <si>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</si>
  <si>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</si>
  <si>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</si>
  <si>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</si>
  <si>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</si>
  <si>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</si>
  <si>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</si>
  <si>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</si>
  <si>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</si>
  <si>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</si>
  <si>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</si>
  <si>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</si>
  <si>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</si>
  <si>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</si>
  <si>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</si>
  <si>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</si>
  <si>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</si>
  <si>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</si>
  <si>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</si>
  <si>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</si>
  <si>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</si>
  <si>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</si>
  <si>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</si>
  <si>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</si>
  <si>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</si>
  <si>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</si>
  <si>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</si>
  <si>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</si>
  <si>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</si>
  <si>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</si>
  <si>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</si>
  <si>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</si>
  <si>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</si>
  <si>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</si>
  <si>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</si>
  <si>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</si>
  <si>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</si>
  <si>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</si>
  <si>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</si>
  <si>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</si>
  <si>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</si>
  <si>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</si>
  <si>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</si>
  <si>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</si>
  <si>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</si>
  <si>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</si>
  <si>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</si>
  <si>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</si>
  <si>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</si>
  <si>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</si>
  <si>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</si>
  <si>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</si>
  <si>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</si>
  <si>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</si>
  <si>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</si>
  <si>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</si>
  <si>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</si>
  <si>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</si>
  <si>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</si>
  <si>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</si>
  <si>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</si>
  <si>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</si>
  <si>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</si>
  <si>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</si>
  <si>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</si>
  <si>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</si>
  <si>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</si>
  <si>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</si>
  <si>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</si>
  <si>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</si>
  <si>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</si>
  <si>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</si>
  <si>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</si>
  <si>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</si>
  <si>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</si>
  <si>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</si>
  <si>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</si>
  <si>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</si>
  <si>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</si>
  <si>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</si>
  <si>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</si>
  <si>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</si>
  <si>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</si>
  <si>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</si>
  <si>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</si>
  <si>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</si>
  <si>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</si>
  <si>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</si>
  <si>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</si>
  <si>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</si>
  <si>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</si>
  <si>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</si>
  <si>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</si>
  <si>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</si>
  <si>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</si>
  <si>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</si>
  <si>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</si>
  <si>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</si>
  <si>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</si>
  <si>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</si>
  <si>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</si>
  <si>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</si>
  <si>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</si>
  <si>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</si>
  <si>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</si>
  <si>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</si>
  <si>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</si>
  <si>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</si>
  <si>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</si>
  <si>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</si>
  <si>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</si>
  <si>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</si>
  <si>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</si>
  <si>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</si>
  <si>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</si>
  <si>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</si>
  <si>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</si>
  <si>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</si>
  <si>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</si>
  <si>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</si>
  <si>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</si>
  <si>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</si>
  <si>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</si>
  <si>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</si>
  <si>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</si>
  <si>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</si>
  <si>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</si>
  <si>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</si>
  <si>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</si>
  <si>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</si>
  <si>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</si>
  <si>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</si>
  <si>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</si>
  <si>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</si>
  <si>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</si>
  <si>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</si>
  <si>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</si>
  <si>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</si>
  <si>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</si>
  <si>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</si>
  <si>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</si>
  <si>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</si>
  <si>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</si>
  <si>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</si>
  <si>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</si>
  <si>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</si>
  <si>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</si>
  <si>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</si>
  <si>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</si>
  <si>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</si>
  <si>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</si>
  <si>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</si>
  <si>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</si>
  <si>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</si>
  <si>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</si>
  <si>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</si>
  <si>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</si>
  <si>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</si>
  <si>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</si>
  <si>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</si>
  <si>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</si>
  <si>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</si>
  <si>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</si>
  <si>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</si>
  <si>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</si>
  <si>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</si>
  <si>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</si>
  <si>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</si>
  <si>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</si>
  <si>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</si>
  <si>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</si>
  <si>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</si>
  <si>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</si>
  <si>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</si>
  <si>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</si>
  <si>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</si>
  <si>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</si>
  <si>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</si>
  <si>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</si>
  <si>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</si>
  <si>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</si>
  <si>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</si>
  <si>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</si>
  <si>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</si>
  <si>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</si>
  <si>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</si>
  <si>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</si>
  <si>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</si>
  <si>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</si>
  <si>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</si>
  <si>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</si>
  <si>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</si>
  <si>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</si>
  <si>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</si>
  <si>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</si>
  <si>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</si>
  <si>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</si>
  <si>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</si>
  <si>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</si>
  <si>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</si>
  <si>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</si>
  <si>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</si>
  <si>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</si>
  <si>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</si>
  <si>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</si>
  <si>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</si>
  <si>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</si>
  <si>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</si>
  <si>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</si>
  <si>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</si>
  <si>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</si>
  <si>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</si>
  <si>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</si>
  <si>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</si>
  <si>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</si>
  <si>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</si>
  <si>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</si>
  <si>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</si>
  <si>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</si>
  <si>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</si>
  <si>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</si>
  <si>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</si>
  <si>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</si>
  <si>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</si>
  <si>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</si>
  <si>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</si>
  <si>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</si>
  <si>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</si>
  <si>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</si>
  <si>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</si>
  <si>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</si>
  <si>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</si>
  <si>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</si>
  <si>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</si>
  <si>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</si>
  <si>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</si>
  <si>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</si>
  <si>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</si>
  <si>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</si>
  <si>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</si>
  <si>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</si>
  <si>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</si>
  <si>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</si>
  <si>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</si>
  <si>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</si>
  <si>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</si>
  <si>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</si>
  <si>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</si>
  <si>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</si>
  <si>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</si>
  <si>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</si>
  <si>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</si>
  <si>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</si>
  <si>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</si>
  <si>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</si>
  <si>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</si>
  <si>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</si>
  <si>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</si>
  <si>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</si>
  <si>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</si>
  <si>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</si>
  <si>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</si>
  <si>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</si>
  <si>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</si>
  <si>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</si>
  <si>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</si>
  <si>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</si>
  <si>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</si>
  <si>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</si>
  <si>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</si>
  <si>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</si>
  <si>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</si>
  <si>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</si>
  <si>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</si>
  <si>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</si>
  <si>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</si>
  <si>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</si>
  <si>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</si>
  <si>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</si>
  <si>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</si>
  <si>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</si>
  <si>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</si>
  <si>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</si>
  <si>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</si>
  <si>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</si>
  <si>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</si>
  <si>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</si>
  <si>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</si>
  <si>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</si>
  <si>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</si>
  <si>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</si>
  <si>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</si>
  <si>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</si>
  <si>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</si>
  <si>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</si>
  <si>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</si>
  <si>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</si>
  <si>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</si>
  <si>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</si>
  <si>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</si>
  <si>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</si>
  <si>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</si>
  <si>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</si>
  <si>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</si>
  <si>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</si>
  <si>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</si>
  <si>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</si>
  <si>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</si>
  <si>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</si>
  <si>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</si>
  <si>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</si>
  <si>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</si>
  <si>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</si>
  <si>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</si>
  <si>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</si>
  <si>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</si>
  <si>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</si>
  <si>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</si>
  <si>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</si>
  <si>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</si>
  <si>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</si>
  <si>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</si>
  <si>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</si>
  <si>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</si>
  <si>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</si>
  <si>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</si>
  <si>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</si>
  <si>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</si>
  <si>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</si>
  <si>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</si>
  <si>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</si>
  <si>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</si>
  <si>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</si>
  <si>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</si>
  <si>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</si>
  <si>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</si>
  <si>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</si>
  <si>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</si>
  <si>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</si>
  <si>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</si>
  <si>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</si>
  <si>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</si>
  <si>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</si>
  <si>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</si>
  <si>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</si>
  <si>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</si>
  <si>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</si>
  <si>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</si>
  <si>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</si>
  <si>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</si>
  <si>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</si>
  <si>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</si>
  <si>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</si>
  <si>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</si>
  <si>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</si>
  <si>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</si>
  <si>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</si>
  <si>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</si>
  <si>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</si>
  <si>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</si>
  <si>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</si>
  <si>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</si>
  <si>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</si>
  <si>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</si>
  <si>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</si>
  <si>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</si>
  <si>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</si>
  <si>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</si>
  <si>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</si>
  <si>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</si>
  <si>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</si>
  <si>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</si>
  <si>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</si>
  <si>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</si>
  <si>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</si>
  <si>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</si>
  <si>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</si>
  <si>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</si>
  <si>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</si>
  <si>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</si>
  <si>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</si>
  <si>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</si>
  <si>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</si>
  <si>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</si>
  <si>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</si>
  <si>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</si>
  <si>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</si>
  <si>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</si>
  <si>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</si>
  <si>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</si>
  <si>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</si>
  <si>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</si>
  <si>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</si>
  <si>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</si>
  <si>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</si>
  <si>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</si>
  <si>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</si>
  <si>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</si>
  <si>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</si>
  <si>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</si>
  <si>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</si>
  <si>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</si>
  <si>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</si>
  <si>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</si>
  <si>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</si>
  <si>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</si>
  <si>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</si>
  <si>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</si>
  <si>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</si>
  <si>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</si>
  <si>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</si>
  <si>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</si>
  <si>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</si>
  <si>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</si>
  <si>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</si>
  <si>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</si>
  <si>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</si>
  <si>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</si>
  <si>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</si>
  <si>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</si>
  <si>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</si>
  <si>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</si>
  <si>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</si>
  <si>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</si>
  <si>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</si>
  <si>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</si>
  <si>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</si>
  <si>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</si>
  <si>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</si>
  <si>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</si>
  <si>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</si>
  <si>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</si>
  <si>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</si>
  <si>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</si>
  <si>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</si>
  <si>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</si>
  <si>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</si>
  <si>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</si>
  <si>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</si>
  <si>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</si>
  <si>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</si>
  <si>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</si>
  <si>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</si>
  <si>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</si>
  <si>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</si>
  <si>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</si>
  <si>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</si>
  <si>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</si>
  <si>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</si>
  <si>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</si>
  <si>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</si>
  <si>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</si>
  <si>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</si>
  <si>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</si>
  <si>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</si>
  <si>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</si>
  <si>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</si>
  <si>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</si>
  <si>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</si>
  <si>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</si>
  <si>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</si>
  <si>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</si>
  <si>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</si>
  <si>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</si>
  <si>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</si>
  <si>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</si>
  <si>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</si>
  <si>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</si>
  <si>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</si>
  <si>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</si>
  <si>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</si>
  <si>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</si>
  <si>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</si>
  <si>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</si>
  <si>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</si>
  <si>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</si>
  <si>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</si>
  <si>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</si>
  <si>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</si>
  <si>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</si>
  <si>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</si>
  <si>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</si>
  <si>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</si>
  <si>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</si>
  <si>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</si>
  <si>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</si>
  <si>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</si>
  <si>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</si>
  <si>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</si>
  <si>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</si>
  <si>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</si>
  <si>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</si>
  <si>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</si>
  <si>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</si>
  <si>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</si>
  <si>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</si>
  <si>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</si>
  <si>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</si>
  <si>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</si>
  <si>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</si>
  <si>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</si>
  <si>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</si>
  <si>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</si>
  <si>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</si>
  <si>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</si>
  <si>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</si>
  <si>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</si>
  <si>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</si>
  <si>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</si>
  <si>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</si>
  <si>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</si>
  <si>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</si>
  <si>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</si>
  <si>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</si>
  <si>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</si>
  <si>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</si>
  <si>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</si>
  <si>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</si>
  <si>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</si>
  <si>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</si>
  <si>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</si>
  <si>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</si>
  <si>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</si>
  <si>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</si>
  <si>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</si>
  <si>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</si>
  <si>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</si>
  <si>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</si>
  <si>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</si>
  <si>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</si>
  <si>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</si>
  <si>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</si>
  <si>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</si>
  <si>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</si>
  <si>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</si>
  <si>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</si>
  <si>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</si>
  <si>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</si>
  <si>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</si>
  <si>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</si>
  <si>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</si>
  <si>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</si>
  <si>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</si>
  <si>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</si>
  <si>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</si>
  <si>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</si>
  <si>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</si>
  <si>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</si>
  <si>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</si>
  <si>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</si>
  <si>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</si>
  <si>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</si>
  <si>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</si>
  <si>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</si>
  <si>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</si>
  <si>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</si>
  <si>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</si>
  <si>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</si>
  <si>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</si>
  <si>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</si>
  <si>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</si>
  <si>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</si>
  <si>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</si>
  <si>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</si>
  <si>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</si>
  <si>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</si>
  <si>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</si>
  <si>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</si>
  <si>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</si>
  <si>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</si>
  <si>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</si>
  <si>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</si>
  <si>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</si>
  <si>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</si>
  <si>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</si>
  <si>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</si>
  <si>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</si>
  <si>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</si>
  <si>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</si>
  <si>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</si>
  <si>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</si>
  <si>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</si>
  <si>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</si>
  <si>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</si>
  <si>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</si>
  <si>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</si>
  <si>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</si>
  <si>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</si>
  <si>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</si>
  <si>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</si>
  <si>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</si>
  <si>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</si>
  <si>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</si>
  <si>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</si>
  <si>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</si>
  <si>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</si>
  <si>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</si>
  <si>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</si>
  <si>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</si>
  <si>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</si>
  <si>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</si>
  <si>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</si>
  <si>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</si>
  <si>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</si>
  <si>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</si>
  <si>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</si>
  <si>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</si>
  <si>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</si>
  <si>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</si>
  <si>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</si>
  <si>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</si>
  <si>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</si>
  <si>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</si>
  <si>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</si>
  <si>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</si>
  <si>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</si>
  <si>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</si>
  <si>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</si>
  <si>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</si>
  <si>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</si>
  <si>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</si>
  <si>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</si>
  <si>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</si>
  <si>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</si>
  <si>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</si>
  <si>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</si>
  <si>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</si>
  <si>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</si>
  <si>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</si>
  <si>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</si>
  <si>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</si>
  <si>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</si>
  <si>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</si>
  <si>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</si>
  <si>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</si>
  <si>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</si>
  <si>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</si>
  <si>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</si>
  <si>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</si>
  <si>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</si>
  <si>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</si>
  <si>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</si>
  <si>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</si>
  <si>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</si>
  <si>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</si>
  <si>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</si>
  <si>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</si>
  <si>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</si>
  <si>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</si>
  <si>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</si>
  <si>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</si>
  <si>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</si>
  <si>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</si>
  <si>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</si>
  <si>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</si>
  <si>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</si>
  <si>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</si>
  <si>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</si>
  <si>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</si>
  <si>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</si>
  <si>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</si>
  <si>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</si>
  <si>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</si>
  <si>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</si>
  <si>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</si>
  <si>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</si>
  <si>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</si>
  <si>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</si>
  <si>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</si>
  <si>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</si>
  <si>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</si>
  <si>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</si>
  <si>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</si>
  <si>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</si>
  <si>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</si>
  <si>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</si>
  <si>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</si>
  <si>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</si>
  <si>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</si>
  <si>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</si>
  <si>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</si>
  <si>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</si>
  <si>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</si>
  <si>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</si>
  <si>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</si>
  <si>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</si>
  <si>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</si>
  <si>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</si>
  <si>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</si>
  <si>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</si>
  <si>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</si>
  <si>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</si>
  <si>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</si>
  <si>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</si>
  <si>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</si>
  <si>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</si>
  <si>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</si>
  <si>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</si>
  <si>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</si>
  <si>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</si>
  <si>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</si>
  <si>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</si>
  <si>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</si>
  <si>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</si>
  <si>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</si>
  <si>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</si>
  <si>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</si>
  <si>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</si>
  <si>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</si>
  <si>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</si>
  <si>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</si>
  <si>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</si>
  <si>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</si>
  <si>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</si>
  <si>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</si>
  <si>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</si>
  <si>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</si>
  <si>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</si>
  <si>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</si>
  <si>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</si>
  <si>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</si>
  <si>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</si>
  <si>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</si>
  <si>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</si>
  <si>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</si>
  <si>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</si>
  <si>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</si>
  <si>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</si>
  <si>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</si>
  <si>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</si>
  <si>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</si>
  <si>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</si>
  <si>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</si>
  <si>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</si>
  <si>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</si>
  <si>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</si>
  <si>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</si>
  <si>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</si>
  <si>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</si>
  <si>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</si>
  <si>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</si>
  <si>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</si>
  <si>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</si>
  <si>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</si>
  <si>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</si>
  <si>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</si>
  <si>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</si>
  <si>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</si>
  <si>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</si>
  <si>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</si>
  <si>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</si>
  <si>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</si>
  <si>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</si>
  <si>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</si>
  <si>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</si>
  <si>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</si>
  <si>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</si>
  <si>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</si>
  <si>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</si>
  <si>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</si>
  <si>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</si>
  <si>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</si>
  <si>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</si>
  <si>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</si>
  <si>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</si>
  <si>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</si>
  <si>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</si>
  <si>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</si>
  <si>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</si>
  <si>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</si>
  <si>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</si>
  <si>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</si>
  <si>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</si>
  <si>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</si>
  <si>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</si>
  <si>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</si>
  <si>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</si>
  <si>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</si>
  <si>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</si>
  <si>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</si>
  <si>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</si>
  <si>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</si>
  <si>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</si>
  <si>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</si>
  <si>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</si>
  <si>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</si>
  <si>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</si>
  <si>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</si>
  <si>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</si>
  <si>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</si>
  <si>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</si>
  <si>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</si>
  <si>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</si>
  <si>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</si>
  <si>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</si>
  <si>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</si>
  <si>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</si>
  <si>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</si>
  <si>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</si>
  <si>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</si>
  <si>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</si>
  <si>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</si>
  <si>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</si>
  <si>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</si>
  <si>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</si>
  <si>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</si>
  <si>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</si>
  <si>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</si>
  <si>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</si>
  <si>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</si>
  <si>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</si>
  <si>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</si>
  <si>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</si>
  <si>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</si>
  <si>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</si>
  <si>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</si>
  <si>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</si>
  <si>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</si>
  <si>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</si>
  <si>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</si>
  <si>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</si>
  <si>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</si>
  <si>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</si>
  <si>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</si>
  <si>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</si>
  <si>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</si>
  <si>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</si>
  <si>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</si>
  <si>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</si>
  <si>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</si>
  <si>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</si>
  <si>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</si>
  <si>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</si>
  <si>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</si>
  <si>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</si>
  <si>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</si>
  <si>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</si>
  <si>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</si>
  <si>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</si>
  <si>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</si>
  <si>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</si>
  <si>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</si>
  <si>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</si>
  <si>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</si>
  <si>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</si>
  <si>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</si>
  <si>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</si>
  <si>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</si>
  <si>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</si>
  <si>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</si>
  <si>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</si>
  <si>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</si>
  <si>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</si>
  <si>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</si>
  <si>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</si>
  <si>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</si>
  <si>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</si>
  <si>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</si>
  <si>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</si>
  <si>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</si>
  <si>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</si>
  <si>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</si>
  <si>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</si>
  <si>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</si>
  <si>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</si>
  <si>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</si>
  <si>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</si>
  <si>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</si>
  <si>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</si>
  <si>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</si>
  <si>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</si>
  <si>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</si>
  <si>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</si>
  <si>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</si>
  <si>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</si>
  <si>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</si>
  <si>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</si>
  <si>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</si>
  <si>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</si>
  <si>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</si>
  <si>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</si>
  <si>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</si>
  <si>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</si>
  <si>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</si>
  <si>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</si>
  <si>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</si>
  <si>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</si>
  <si>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</si>
  <si>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</si>
  <si>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</si>
  <si>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</si>
  <si>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</si>
  <si>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</si>
  <si>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</si>
  <si>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</si>
  <si>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</si>
  <si>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</si>
  <si>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</si>
  <si>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</si>
  <si>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</si>
  <si>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</si>
  <si>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</si>
  <si>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</si>
  <si>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</si>
  <si>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</si>
  <si>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</si>
  <si>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</si>
  <si>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</si>
  <si>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</si>
  <si>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</si>
  <si>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</si>
  <si>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</si>
  <si>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</si>
  <si>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</si>
  <si>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</si>
  <si>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</si>
  <si>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</si>
  <si>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</si>
  <si>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</si>
  <si>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</si>
  <si>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</si>
  <si>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</si>
  <si>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</si>
  <si>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</si>
  <si>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</si>
  <si>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</si>
  <si>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</si>
  <si>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</si>
  <si>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</si>
  <si>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</si>
  <si>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</si>
  <si>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</si>
  <si>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</si>
  <si>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</si>
  <si>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</si>
  <si>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</si>
  <si>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</si>
  <si>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</si>
  <si>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</si>
  <si>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</si>
  <si>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</si>
  <si>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</si>
  <si>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</si>
  <si>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</si>
  <si>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</si>
  <si>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</si>
  <si>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</si>
  <si>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</si>
  <si>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</si>
  <si>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</si>
  <si>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</si>
  <si>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</si>
  <si>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</si>
  <si>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</si>
  <si>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</si>
  <si>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</si>
  <si>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</si>
  <si>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</si>
  <si>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</si>
  <si>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</si>
  <si>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</si>
  <si>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</si>
  <si>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</si>
  <si>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</si>
  <si>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</si>
  <si>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</si>
  <si>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</si>
  <si>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</si>
  <si>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</si>
  <si>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</si>
  <si>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</si>
  <si>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</si>
  <si>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</si>
  <si>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</si>
  <si>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</si>
  <si>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</si>
  <si>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</si>
  <si>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</si>
  <si>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</si>
  <si>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</si>
  <si>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</si>
  <si>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</si>
  <si>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</si>
  <si>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</si>
  <si>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</si>
  <si>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</si>
  <si>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</si>
  <si>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</si>
  <si>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</si>
  <si>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</si>
  <si>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</si>
  <si>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</si>
  <si>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</si>
  <si>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</si>
  <si>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</si>
  <si>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</si>
  <si>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</si>
  <si>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</si>
  <si>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</si>
  <si>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</si>
  <si>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</si>
  <si>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</si>
  <si>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</si>
  <si>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</si>
  <si>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</si>
  <si>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</si>
  <si>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</si>
  <si>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</si>
  <si>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</si>
  <si>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</si>
  <si>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</si>
  <si>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</si>
  <si>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</si>
  <si>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</si>
  <si>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</si>
  <si>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</si>
  <si>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</si>
  <si>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</si>
  <si>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</si>
  <si>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</si>
  <si>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</si>
  <si>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</si>
  <si>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</si>
  <si>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</si>
  <si>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</si>
  <si>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</si>
  <si>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</si>
  <si>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</si>
  <si>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</si>
  <si>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</si>
  <si>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</si>
  <si>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</si>
  <si>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</si>
  <si>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</si>
  <si>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</si>
  <si>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</si>
  <si>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</si>
  <si>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</si>
  <si>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</si>
  <si>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</si>
  <si>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</si>
  <si>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</si>
  <si>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</si>
  <si>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</si>
  <si>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</si>
  <si>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</si>
  <si>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</si>
  <si>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</si>
  <si>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</si>
  <si>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</si>
  <si>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</si>
  <si>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</si>
  <si>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</si>
  <si>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</si>
  <si>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</si>
  <si>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</si>
  <si>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</si>
  <si>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</si>
  <si>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</si>
  <si>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</si>
  <si>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</si>
  <si>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</si>
  <si>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</si>
  <si>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</si>
  <si>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</si>
  <si>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</si>
  <si>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</si>
  <si>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</si>
  <si>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</si>
  <si>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</si>
  <si>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</si>
  <si>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</si>
  <si>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</si>
  <si>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</si>
  <si>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</si>
  <si>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</si>
  <si>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</si>
  <si>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</si>
  <si>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</si>
  <si>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</si>
  <si>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</si>
  <si>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</si>
  <si>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</si>
  <si>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</si>
  <si>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</si>
  <si>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</si>
  <si>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</si>
  <si>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</si>
  <si>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</si>
  <si>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</si>
  <si>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</si>
  <si>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</si>
  <si>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</si>
  <si>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</si>
  <si>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</si>
  <si>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</si>
  <si>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</si>
  <si>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</si>
  <si>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</si>
  <si>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</si>
  <si>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</si>
  <si>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</si>
  <si>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</si>
  <si>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</si>
  <si>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</si>
  <si>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</si>
  <si>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</si>
  <si>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</si>
  <si>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</si>
  <si>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</si>
  <si>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</si>
  <si>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</si>
  <si>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</si>
  <si>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</si>
  <si>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</si>
  <si>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</si>
  <si>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</si>
  <si>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</si>
  <si>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</si>
  <si>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</si>
  <si>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</si>
  <si>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</si>
  <si>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</si>
  <si>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</si>
  <si>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</si>
  <si>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</si>
  <si>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</si>
  <si>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</si>
  <si>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</si>
  <si>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</si>
  <si>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</si>
  <si>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</si>
  <si>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</si>
  <si>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</si>
  <si>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</si>
  <si>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</si>
  <si>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</si>
  <si>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</si>
  <si>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</si>
  <si>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</si>
  <si>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</si>
  <si>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</si>
  <si>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</si>
  <si>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</si>
  <si>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</si>
  <si>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</si>
  <si>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</si>
  <si>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</si>
  <si>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</si>
  <si>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</si>
  <si>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</si>
  <si>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</si>
  <si>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</si>
  <si>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</si>
  <si>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</si>
  <si>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</si>
  <si>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</si>
  <si>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</si>
  <si>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</si>
  <si>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</si>
  <si>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</si>
  <si>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</si>
  <si>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</si>
  <si>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</si>
  <si>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</si>
  <si>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</si>
  <si>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</si>
  <si>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</si>
  <si>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</si>
  <si>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</si>
  <si>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</si>
  <si>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</si>
  <si>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</si>
  <si>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</si>
  <si>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</si>
  <si>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</si>
  <si>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</si>
  <si>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</si>
  <si>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</si>
  <si>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</si>
  <si>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</si>
  <si>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</si>
  <si>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</si>
  <si>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</si>
  <si>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</si>
  <si>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</si>
  <si>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</si>
  <si>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</si>
  <si>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</si>
  <si>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</si>
  <si>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</si>
  <si>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</si>
  <si>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</si>
  <si>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</si>
  <si>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</si>
  <si>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</si>
  <si>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</si>
  <si>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</si>
  <si>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</si>
  <si>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</si>
  <si>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</si>
  <si>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</si>
  <si>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</si>
  <si>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</si>
  <si>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</si>
  <si>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</si>
  <si>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</si>
  <si>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</si>
  <si>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</si>
  <si>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</si>
  <si>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</si>
  <si>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</si>
  <si>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</si>
  <si>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</si>
  <si>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</si>
  <si>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</si>
  <si>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</si>
  <si>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</si>
  <si>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</si>
  <si>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</si>
  <si>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</si>
  <si>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</si>
  <si>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</si>
  <si>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</si>
  <si>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</si>
  <si>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</si>
  <si>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</si>
  <si>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</si>
  <si>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</si>
  <si>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</si>
  <si>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</si>
  <si>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</si>
  <si>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</si>
  <si>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</si>
  <si>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</si>
  <si>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</si>
  <si>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</si>
  <si>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</si>
  <si>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</si>
  <si>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</si>
  <si>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</si>
  <si>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</si>
  <si>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</si>
  <si>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</si>
  <si>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</si>
  <si>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</si>
  <si>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</si>
  <si>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</si>
  <si>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</si>
  <si>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</si>
  <si>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</si>
  <si>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</si>
  <si>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</si>
  <si>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</si>
  <si>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</si>
  <si>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</si>
  <si>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</si>
  <si>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</si>
  <si>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</si>
  <si>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</si>
  <si>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</si>
  <si>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</si>
  <si>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</si>
  <si>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</si>
  <si>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</si>
  <si>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</si>
  <si>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</si>
  <si>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</si>
  <si>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</si>
  <si>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</si>
  <si>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</si>
  <si>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</si>
  <si>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</si>
  <si>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</si>
  <si>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</si>
  <si>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</si>
  <si>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</si>
  <si>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</si>
  <si>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</si>
  <si>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</si>
  <si>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</si>
  <si>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</si>
  <si>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</si>
  <si>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</si>
  <si>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</si>
  <si>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</si>
  <si>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</si>
  <si>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</si>
  <si>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</si>
  <si>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</si>
  <si>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</si>
  <si>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</si>
  <si>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</si>
  <si>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</si>
  <si>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</si>
  <si>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</si>
  <si>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</si>
  <si>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</si>
  <si>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</si>
  <si>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</si>
  <si>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</si>
  <si>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</si>
  <si>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</si>
  <si>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</si>
  <si>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</si>
  <si>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</si>
  <si>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</si>
  <si>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</si>
  <si>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</si>
  <si>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</si>
  <si>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</si>
  <si>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</si>
  <si>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</si>
  <si>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</si>
  <si>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</si>
  <si>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</si>
  <si>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</si>
  <si>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</si>
  <si>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</si>
  <si>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</si>
  <si>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</si>
  <si>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</si>
  <si>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</si>
  <si>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</si>
  <si>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</si>
  <si>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</si>
  <si>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</si>
  <si>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</si>
  <si>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</si>
  <si>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</si>
  <si>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</si>
  <si>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</si>
  <si>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</si>
  <si>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</si>
  <si>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</si>
  <si>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</si>
  <si>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</si>
  <si>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</si>
  <si>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</si>
  <si>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</si>
  <si>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</si>
  <si>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</si>
  <si>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</si>
  <si>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</si>
  <si>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</si>
  <si>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</si>
  <si>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</si>
  <si>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</si>
  <si>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</si>
  <si>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</si>
  <si>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</si>
  <si>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</si>
  <si>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</si>
  <si>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</si>
  <si>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</si>
  <si>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</si>
  <si>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</si>
  <si>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</si>
  <si>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</si>
  <si>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</si>
  <si>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</si>
  <si>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</si>
  <si>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</si>
  <si>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</si>
  <si>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</si>
  <si>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</si>
  <si>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</si>
  <si>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</si>
  <si>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</si>
  <si>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</si>
  <si>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</si>
  <si>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</si>
  <si>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</si>
  <si>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</si>
  <si>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</si>
  <si>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</si>
  <si>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</si>
  <si>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</si>
  <si>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</si>
  <si>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</si>
  <si>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</si>
  <si>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</si>
  <si>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</si>
  <si>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</si>
  <si>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</si>
  <si>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</si>
  <si>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</si>
  <si>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</si>
  <si>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</si>
  <si>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</si>
  <si>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</si>
  <si>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</si>
  <si>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</si>
  <si>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</si>
  <si>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</si>
  <si>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</si>
  <si>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</si>
  <si>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</si>
  <si>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</si>
  <si>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</si>
  <si>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</si>
  <si>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</si>
  <si>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</si>
  <si>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</si>
  <si>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</si>
  <si>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</si>
  <si>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</si>
  <si>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</si>
  <si>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</si>
  <si>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</si>
  <si>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</si>
  <si>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</si>
  <si>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</si>
  <si>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</si>
  <si>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</si>
  <si>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</si>
  <si>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</si>
  <si>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</si>
  <si>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</si>
  <si>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</si>
  <si>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</si>
  <si>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</si>
  <si>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</si>
  <si>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</si>
  <si>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</si>
  <si>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</si>
  <si>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</si>
  <si>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</si>
  <si>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</si>
  <si>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</si>
  <si>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</si>
  <si>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</si>
  <si>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</si>
  <si>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</si>
  <si>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</si>
  <si>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</si>
  <si>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</si>
  <si>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</si>
  <si>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</si>
  <si>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</si>
  <si>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</si>
  <si>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</si>
  <si>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</si>
  <si>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</si>
  <si>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</si>
  <si>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</si>
  <si>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</si>
  <si>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</si>
  <si>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</si>
  <si>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</si>
  <si>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</si>
  <si>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</si>
  <si>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</si>
  <si>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</si>
  <si>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</si>
  <si>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</si>
  <si>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</si>
  <si>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</si>
  <si>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</si>
  <si>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</si>
  <si>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</si>
  <si>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</si>
  <si>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</si>
  <si>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</si>
  <si>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</si>
  <si>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</si>
  <si>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</si>
  <si>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</si>
  <si>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</si>
  <si>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</si>
  <si>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</si>
  <si>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</si>
  <si>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</si>
  <si>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</si>
  <si>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</si>
  <si>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</si>
  <si>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</si>
  <si>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</si>
  <si>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</si>
  <si>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</si>
  <si>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</si>
  <si>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</si>
  <si>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</si>
  <si>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</si>
  <si>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</si>
  <si>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</si>
  <si>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</si>
  <si>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</si>
  <si>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</si>
  <si>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</si>
  <si>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</si>
  <si>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</si>
  <si>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</si>
  <si>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</si>
  <si>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</si>
  <si>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</si>
  <si>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</si>
  <si>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</si>
  <si>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</si>
  <si>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</si>
  <si>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</si>
  <si>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</si>
  <si>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</si>
  <si>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</si>
  <si>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</si>
  <si>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</si>
  <si>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</si>
  <si>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</si>
  <si>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</si>
  <si>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</si>
  <si>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</si>
  <si>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</si>
  <si>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</si>
  <si>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</si>
  <si>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</si>
  <si>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</si>
  <si>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</si>
  <si>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</si>
  <si>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</si>
  <si>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</si>
  <si>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</si>
  <si>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</si>
  <si>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</si>
  <si>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</si>
  <si>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</si>
  <si>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</si>
  <si>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</si>
  <si>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</si>
  <si>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</si>
  <si>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</si>
  <si>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</si>
  <si>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</si>
  <si>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</si>
  <si>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</si>
  <si>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</si>
  <si>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</si>
  <si>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</si>
  <si>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</si>
  <si>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</si>
  <si>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</si>
  <si>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</si>
  <si>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</si>
  <si>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</si>
  <si>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</si>
  <si>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</si>
  <si>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</si>
  <si>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</si>
  <si>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</si>
  <si>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</si>
  <si>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</si>
  <si>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</si>
  <si>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</si>
  <si>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</si>
  <si>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</si>
  <si>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</si>
  <si>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</si>
  <si>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</si>
  <si>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</si>
  <si>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</si>
  <si>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</si>
  <si>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</si>
  <si>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</si>
  <si>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</si>
  <si>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</si>
  <si>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</si>
  <si>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</si>
  <si>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</si>
  <si>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</si>
  <si>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</si>
  <si>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</si>
  <si>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</si>
  <si>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</si>
  <si>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</si>
  <si>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</si>
  <si>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</si>
  <si>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</si>
  <si>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</si>
  <si>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</si>
  <si>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</si>
  <si>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</si>
  <si>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</si>
  <si>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</si>
  <si>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</si>
  <si>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</si>
  <si>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</si>
  <si>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</si>
  <si>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</si>
  <si>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</si>
  <si>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</si>
  <si>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</si>
  <si>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</si>
  <si>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</si>
  <si>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</si>
  <si>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</si>
  <si>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</si>
  <si>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</si>
  <si>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</si>
  <si>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</si>
  <si>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</si>
  <si>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</si>
  <si>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</si>
  <si>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</si>
  <si>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</si>
  <si>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</si>
  <si>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</si>
  <si>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</si>
  <si>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</si>
  <si>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</si>
  <si>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</si>
  <si>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</si>
  <si>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</si>
  <si>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</si>
  <si>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</si>
  <si>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</si>
  <si>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</si>
  <si>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</si>
  <si>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</si>
  <si>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</si>
  <si>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</si>
  <si>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</si>
  <si>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</si>
  <si>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</si>
  <si>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</si>
  <si>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</si>
  <si>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</si>
  <si>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</si>
  <si>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</si>
  <si>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</si>
  <si>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</si>
  <si>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</si>
  <si>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</si>
  <si>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</si>
  <si>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</si>
  <si>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</si>
  <si>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</si>
  <si>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</si>
  <si>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</si>
  <si>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</si>
  <si>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</si>
  <si>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</si>
  <si>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</si>
  <si>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</si>
  <si>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</si>
  <si>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</si>
  <si>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</si>
  <si>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</si>
  <si>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</si>
  <si>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</si>
  <si>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</si>
  <si>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</si>
  <si>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</si>
  <si>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</si>
  <si>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</si>
  <si>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</si>
  <si>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</si>
  <si>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</si>
  <si>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</si>
  <si>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</si>
  <si>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</si>
  <si>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</si>
  <si>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</si>
  <si>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</si>
  <si>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</si>
  <si>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</si>
  <si>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</si>
  <si>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</si>
  <si>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</si>
  <si>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</si>
  <si>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</si>
  <si>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</si>
  <si>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</si>
  <si>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</si>
  <si>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</si>
  <si>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</si>
  <si>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</si>
  <si>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</si>
  <si>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</si>
  <si>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</si>
  <si>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</si>
  <si>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</si>
  <si>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</si>
  <si>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</si>
  <si>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</si>
  <si>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</si>
  <si>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</si>
  <si>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</si>
  <si>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</si>
  <si>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</si>
  <si>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</si>
  <si>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</si>
  <si>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</si>
  <si>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</si>
  <si>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</si>
  <si>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</si>
  <si>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</si>
  <si>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</si>
  <si>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</si>
  <si>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</si>
  <si>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</si>
  <si>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</si>
  <si>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</si>
  <si>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</si>
  <si>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</si>
  <si>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</si>
  <si>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</si>
  <si>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</si>
  <si>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</si>
  <si>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</si>
  <si>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</si>
  <si>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</si>
  <si>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</si>
  <si>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</si>
  <si>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</si>
  <si>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</si>
  <si>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</si>
  <si>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</si>
  <si>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</si>
  <si>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</si>
  <si>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</si>
  <si>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</si>
  <si>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</si>
  <si>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</si>
  <si>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</si>
  <si>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</si>
  <si>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</si>
  <si>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</si>
  <si>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</si>
  <si>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</si>
  <si>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</si>
  <si>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</si>
  <si>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</si>
  <si>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</si>
  <si>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</si>
  <si>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</si>
  <si>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</si>
  <si>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</si>
  <si>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</si>
  <si>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</si>
  <si>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</si>
  <si>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</si>
  <si>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</si>
  <si>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</si>
  <si>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</si>
  <si>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</si>
  <si>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</si>
  <si>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</si>
  <si>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</si>
  <si>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</si>
  <si>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</si>
  <si>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</si>
  <si>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</si>
  <si>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</si>
  <si>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</si>
  <si>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</si>
  <si>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</si>
  <si>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</si>
  <si>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</si>
  <si>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</si>
  <si>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</si>
  <si>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</si>
  <si>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</si>
  <si>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</si>
  <si>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</si>
  <si>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</si>
  <si>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</si>
  <si>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</si>
  <si>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</si>
  <si>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</si>
  <si>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</si>
  <si>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</si>
  <si>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</si>
  <si>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</si>
  <si>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</si>
  <si>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</si>
  <si>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</si>
  <si>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</si>
  <si>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</si>
  <si>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</si>
  <si>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</si>
  <si>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</si>
  <si>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</si>
  <si>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</si>
  <si>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</si>
  <si>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</si>
  <si>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</si>
  <si>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</si>
  <si>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</si>
  <si>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</si>
  <si>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</si>
  <si>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</si>
  <si>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</si>
  <si>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</si>
  <si>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</si>
  <si>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</si>
  <si>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</si>
  <si>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</si>
  <si>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</si>
  <si>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</si>
  <si>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</si>
  <si>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</si>
  <si>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</si>
  <si>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</si>
  <si>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</si>
  <si>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</si>
  <si>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</si>
  <si>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</si>
  <si>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</si>
  <si>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</si>
  <si>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</si>
  <si>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</si>
  <si>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</si>
  <si>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</si>
  <si>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</si>
  <si>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</si>
  <si>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</si>
  <si>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</si>
  <si>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</si>
  <si>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</si>
  <si>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</si>
  <si>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</si>
  <si>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23/2004/236</t>
  </si>
  <si>
    <t>23/2005/166</t>
  </si>
  <si>
    <t>23/2005/271</t>
  </si>
  <si>
    <t>23/2006/194</t>
  </si>
  <si>
    <t>23/2006/356</t>
  </si>
  <si>
    <t>23/2007/169</t>
  </si>
  <si>
    <t>23/2007/326</t>
  </si>
  <si>
    <t>23/2007/371</t>
  </si>
  <si>
    <t>23/2008/060</t>
  </si>
  <si>
    <t>23/2008/105</t>
  </si>
  <si>
    <t>23/2009/139</t>
  </si>
  <si>
    <t>23/2010/126</t>
  </si>
  <si>
    <t>23/2011/106</t>
  </si>
  <si>
    <t>23/2012/157</t>
  </si>
  <si>
    <t>23/2013/118</t>
  </si>
  <si>
    <t>23/2014/103</t>
  </si>
  <si>
    <t>292-2014</t>
  </si>
  <si>
    <t>23/2015/118</t>
  </si>
  <si>
    <t>23/2016/517</t>
  </si>
  <si>
    <t>23/2018/371</t>
  </si>
  <si>
    <t>23/2018/179</t>
  </si>
  <si>
    <t>1/02/2006</t>
  </si>
  <si>
    <t>05/02/2007</t>
  </si>
  <si>
    <t>01/05/2007</t>
  </si>
  <si>
    <t>01/06/2007</t>
  </si>
  <si>
    <t>02/01/2008</t>
  </si>
  <si>
    <t>02/01/2009</t>
  </si>
  <si>
    <t>04/01/2010</t>
  </si>
  <si>
    <t>01/02/2011</t>
  </si>
  <si>
    <t>20/01/2012</t>
  </si>
  <si>
    <t>01/02/2013</t>
  </si>
  <si>
    <t>23/01/2014</t>
  </si>
  <si>
    <t>17/07/2014</t>
  </si>
  <si>
    <t>28/01/2015</t>
  </si>
  <si>
    <t>01/11/2016</t>
  </si>
  <si>
    <t>15/12/2018</t>
  </si>
  <si>
    <t>01/08/2018</t>
  </si>
  <si>
    <t>31/05/2007</t>
  </si>
  <si>
    <t>31/08/2007</t>
  </si>
  <si>
    <t>30/11/2007</t>
  </si>
  <si>
    <t>31/12/2007</t>
  </si>
  <si>
    <t>31/12/2008</t>
  </si>
  <si>
    <t>31/12/2009</t>
  </si>
  <si>
    <t>31/12/2010</t>
  </si>
  <si>
    <t>31/12/2011</t>
  </si>
  <si>
    <t>31/12/2012</t>
  </si>
  <si>
    <t>31/12/2013</t>
  </si>
  <si>
    <t>30/01/2015</t>
  </si>
  <si>
    <t>23/12/2014</t>
  </si>
  <si>
    <t>31/12/2015</t>
  </si>
  <si>
    <t>31/07/2018</t>
  </si>
  <si>
    <t>31/03/2020</t>
  </si>
  <si>
    <t>BRINDAR ATENCION A NIÑOS Y NIÑAS MENORES DE SEIS AÑOS, APOYAR A FAMILIAS EN DESARROLLO QUE TIENEN MUJERES GESTANTES, MADRES LACTANTES Y NIÑOS Y NIÑAS MENORES DE DOS AÑOS DE FAMILIAS CON VULNERABILIDAD ECONOMICA, SOCIAL, CULTURAL, NUTRICIONAL Y PSICOAFECTIVA, A TRAVES DE LOS HOGARES DE BIENESTAR MODALIDAD 0-7 AÑOS Y FAMI</t>
  </si>
  <si>
    <t>BRINDAR ATENCION A NIÑOS Y NIÑAS MENORES DE SEIS AÑOS, APOYAR A FAMILIAS EN DESARROLLO QUE TIENEN MUJERES GESTANTES, MADRES LACTANTES Y NIÑOS Y NIÑAS MENORES DE DOS AÑOS DE FAMILIAS CON VULNERABILIDAD ECONOMICA, SOCIAL, CULTURAL, NUTRICIONAL Y PSICOAFECTI</t>
  </si>
  <si>
    <t>PROPICIAR EL DESARROLLO PSICOSOCIAL, MORAL Y FISICO DE LOS NIÑOS Y NIÑAS MENORES DE SEIS (6) AÑOS DE FAMILIAS CON VULNERABILIDAD ECONOMICA, SOCIAL, CULTURAL, NUTRICIONAL Y PSICOAFECTIVA A TRAVES DE ACCIONES DE FORMACION INTEGRAL Y FORTALECIMIENTO DE LA FAMILIA, DE ORGANIZACION Y PARTICIPACION COMUNITARIA Y PROMOVER EL FORTALECIMIENTO DE LOS VINCULOS PATERNO FAMILIARES Y EL MEJORAMIENTO DE LAS RELACIONES ENTRE LOS MIEMBROS DE LAS FAMILIAS</t>
  </si>
  <si>
    <t>BRINDAR ATENCION A NIÑOS Y NIÑAS MENORES DE SEIS AÑOS, APOYAR A FAMILIAS EN DESARROLLO QUE TIENEN MUJERES GESTANTES, MADRES LACTANTES Y NIÑOS Y NIÑAS MENORES DE DOS AÑOS DE FAMILIAS CON VULNERABILIDAD ECONOMICA, SOCIAL, CULTURAL, NUTRICIONAL Y PSICOAFECTIVA A TRAVES DE LOS HOGARES COMUNITARIOS DE BIENESTAR MODALIDAD 0-7 AÑOS Y FAMI</t>
  </si>
  <si>
    <t>BRINDAR COMPLEMENTACION ALIMENTARIA Y DESARROLLAR ACCIONES FORMATIVAS Y DE PROMOCION DE ESTILOS DE VIDA SALUDABLE, QUE CONTRIBUYAN A MEJORAR Y MANTNER EL ESTADO NUTRICIONAL, INCREMENTAR LA ASISTENCIA ESCOLAR Y REGULAR DE LA MATRICULA DE LOS NIÑOS, NIÑAS Y JOVENES MATRICULADOS EN ESCUELAS OFICIALES</t>
  </si>
  <si>
    <t>BRINDAR ATENCION A NIÑOS Y NIÑAS MENORES DE 5 AÑOS DE FAMILIAS EN SITUACION DE VULNERABILIDAD A TRAVES DE LOS HOGARES COMUNITARIOS DE BIENESTAR EN LAS SIGUIENTES FORMAS DE ATENCION: FAMILIARES, MULTIPLES, EMPRESARIALES, GRUPALES, JARDINES SOCIALES Y EN LA MODALIDAD FAMI DE CONFORMIDAD CON LOS LINEAMIENTOS, ESTANDARES Y DIRECTRICES QUE EL ICBF EXPIDA PARA LAS MISMAS</t>
  </si>
  <si>
    <t>ATENDER A LA PRIMERA INFANCIA EN EL MARCO DE LA ESTRATEGIA DE CERO A SIEMPRE, ESPECIFICAMENTE A LOS NIÑOS Y NIÑAS MENORES DE CINCO (5) AÑOS DE FAMILIAS EN SITUACION DE VULNERABILIDAD, DE CONFORMIDAD CON LAS DIRECTRICES, LINEAMIENTOS Y PARAMETROS ESTABLECIDOS POR EL ICBF</t>
  </si>
  <si>
    <t>SUMINISTRO DE MERCADOS PARA ATENDER LA POBLACION DESPLAZADA QUE SE ENCUENTRE EN ESTADO DE VULNERABILIDAD EN EL MUNICIPIO DE MONTERIA</t>
  </si>
  <si>
    <t>ATENDER A LA PRIMERA INFANCIA EN EL MARCO DE LA ESTRATEGIA DE CERO A SIEMPRE, ESPECIFICAMENTE A LOS NIÑOS Y NIÑAS MENORES DE CINCO (5) AÑOS DE FAMILIAS EN SITUACION DE VULNERABILIDAD, DE CONFORMIDAD CON LAS DIRECTRICES, LINEAMIENTOS Y PARAMETROS ESTABLECI</t>
  </si>
  <si>
    <t>PRESTAR LOS SERVICIOS DE HOGARES COMUNITARIOS DE BIENESTAR TRADICIONAL COMUNITARIO DE CONFORMIDAD CON LAS DIRECTRICES, LINEAMIENTOS Y PARAMETROS ESTABLECIDOS POR EL ICBF, EN ARMONIA CON LA POLITICA DE ESTADO PARA EL DESARROLLO INTEGRAL A LA PRIMERA INFANCIA DE CERO A SIEMPRE</t>
  </si>
  <si>
    <t>PRESTAR LOS SERVICIOS DE HOGARES COMUNITARIOS DE BIENESTAR TRADICIONAL COMUNITARIO DE CONFORMIDAD CON LAS DIRECTRICES, LINEAMIENTOS Y PARAMETROS ESTABLECIDOS POR EL ICBF, EN ARMONIA CON LA POLITICA DE ESTADO PARA EL DESARROLLO INTEGRAL A LA PRIMERA INFANC</t>
  </si>
  <si>
    <t>ICBF REGIONAL CORDOBA</t>
  </si>
  <si>
    <t>MUNICIPIO DE MONTERIA</t>
  </si>
  <si>
    <t>MARYOLY PEÑA MONTES</t>
  </si>
  <si>
    <t>CALLE 8 No.17-40 BARRIO 6 DE MARZO</t>
  </si>
  <si>
    <t>3194513151</t>
  </si>
  <si>
    <t>URBANIZACION ALTOS DE ALEJANDRIA CASA 18-06</t>
  </si>
  <si>
    <t>coomadecor@hotmail.com</t>
  </si>
  <si>
    <t>2021-23-10000750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</si>
</sst>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2746</v>
      </c>
      <c r="D15" s="35"/>
      <c r="E15" s="35"/>
      <c r="F15" s="5"/>
      <c r="G15" s="32" t="s">
        <v>1168</v>
      </c>
      <c r="H15" s="103" t="s">
        <v>220</v>
      </c>
      <c r="I15" s="32" t="s">
        <v>2624</v>
      </c>
      <c r="J15" s="108" t="s">
        <v>2626</v>
      </c>
      <c r="L15" s="222" t="s">
        <v>8</v>
      </c>
      <c r="M15" s="222"/>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812003965</v>
      </c>
      <c r="C20" s="5"/>
      <c r="D20" s="73"/>
      <c r="E20" s="5"/>
      <c r="F20" s="5"/>
      <c r="G20" s="5"/>
      <c r="H20" s="241"/>
      <c r="I20" s="145" t="s">
        <v>220</v>
      </c>
      <c r="J20" s="146" t="s">
        <v>512</v>
      </c>
      <c r="K20" s="147">
        <v>1158546888</v>
      </c>
      <c r="L20" s="148"/>
      <c r="M20" s="148">
        <v>44561</v>
      </c>
      <c r="N20" s="131">
        <f>+(M20-L20)/30</f>
        <v>1485.3666666666666</v>
      </c>
      <c r="O20" s="134"/>
      <c r="U20" s="130"/>
      <c r="V20" s="105">
        <f ca="1">NOW()</f>
        <v>44194.469219675928</v>
      </c>
      <c r="W20" s="105">
        <f ca="1">NOW()</f>
        <v>44194.469219675928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COOPERATIVA DE CONSUMO Y DESARROLLO SOCIAL DE MADRES COMUNITARIAS DE CORDOBA COOMADECOR</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2739</v>
      </c>
      <c r="C48" s="111" t="s">
        <v>31</v>
      </c>
      <c r="D48" s="117" t="s">
        <v>2676</v>
      </c>
      <c r="E48" s="173">
        <v>38019</v>
      </c>
      <c r="F48" s="173">
        <v>38383</v>
      </c>
      <c r="G48" s="156">
        <f>IF(AND(E48&lt;&gt;"",F48&lt;&gt;""),((F48-E48)/30),"")</f>
        <v>12.133333333333333</v>
      </c>
      <c r="H48" s="118" t="s">
        <v>2728</v>
      </c>
      <c r="I48" s="112" t="s">
        <v>220</v>
      </c>
      <c r="J48" s="112" t="s">
        <v>487</v>
      </c>
      <c r="K48" s="119">
        <v>194999687</v>
      </c>
      <c r="L48" s="113" t="s">
        <v>1148</v>
      </c>
      <c r="M48" s="114">
        <v>1</v>
      </c>
      <c r="N48" s="113" t="s">
        <v>27</v>
      </c>
      <c r="O48" s="113" t="s">
        <v>26</v>
      </c>
      <c r="P48" s="78"/>
    </row>
    <row r="49" spans="1:16" s="6" customFormat="1" ht="24.75" customHeight="1" x14ac:dyDescent="0.25">
      <c r="A49" s="139">
        <v>2</v>
      </c>
      <c r="B49" s="110" t="s">
        <v>2739</v>
      </c>
      <c r="C49" s="111" t="s">
        <v>31</v>
      </c>
      <c r="D49" s="117" t="s">
        <v>2677</v>
      </c>
      <c r="E49" s="173">
        <v>38384</v>
      </c>
      <c r="F49" s="173">
        <v>38748</v>
      </c>
      <c r="G49" s="156">
        <f t="shared" ref="G49:G50" si="2">IF(AND(E49&lt;&gt;"",F49&lt;&gt;""),((F49-E49)/30),"")</f>
        <v>12.133333333333333</v>
      </c>
      <c r="H49" s="174" t="s">
        <v>2729</v>
      </c>
      <c r="I49" s="112" t="s">
        <v>220</v>
      </c>
      <c r="J49" s="112" t="s">
        <v>487</v>
      </c>
      <c r="K49" s="119">
        <v>183268517</v>
      </c>
      <c r="L49" s="113" t="s">
        <v>1148</v>
      </c>
      <c r="M49" s="114">
        <v>1</v>
      </c>
      <c r="N49" s="113" t="s">
        <v>27</v>
      </c>
      <c r="O49" s="113" t="s">
        <v>26</v>
      </c>
      <c r="P49" s="78"/>
    </row>
    <row r="50" spans="1:16" s="6" customFormat="1" ht="24.75" customHeight="1" x14ac:dyDescent="0.25">
      <c r="A50" s="139">
        <v>3</v>
      </c>
      <c r="B50" s="110" t="s">
        <v>2739</v>
      </c>
      <c r="C50" s="111" t="s">
        <v>31</v>
      </c>
      <c r="D50" s="117" t="s">
        <v>2678</v>
      </c>
      <c r="E50" s="173">
        <v>38412</v>
      </c>
      <c r="F50" s="173">
        <v>38748</v>
      </c>
      <c r="G50" s="156">
        <f t="shared" si="2"/>
        <v>11.2</v>
      </c>
      <c r="H50" s="118" t="s">
        <v>2730</v>
      </c>
      <c r="I50" s="112" t="s">
        <v>220</v>
      </c>
      <c r="J50" s="112" t="s">
        <v>487</v>
      </c>
      <c r="K50" s="119">
        <v>61889496</v>
      </c>
      <c r="L50" s="113" t="s">
        <v>1148</v>
      </c>
      <c r="M50" s="114">
        <v>1</v>
      </c>
      <c r="N50" s="113" t="s">
        <v>27</v>
      </c>
      <c r="O50" s="113" t="s">
        <v>26</v>
      </c>
      <c r="P50" s="78"/>
    </row>
    <row r="51" spans="1:16" s="6" customFormat="1" ht="24.75" customHeight="1" outlineLevel="1" x14ac:dyDescent="0.25">
      <c r="A51" s="139">
        <v>4</v>
      </c>
      <c r="B51" s="110" t="s">
        <v>2739</v>
      </c>
      <c r="C51" s="111" t="s">
        <v>31</v>
      </c>
      <c r="D51" s="117" t="s">
        <v>2679</v>
      </c>
      <c r="E51" s="173">
        <v>38749</v>
      </c>
      <c r="F51" s="173">
        <v>39233</v>
      </c>
      <c r="G51" s="156">
        <f t="shared" ref="G51:G107" si="3">IF(AND(E51&lt;&gt;"",F51&lt;&gt;""),((F51-E51)/30),"")</f>
        <v>16.133333333333333</v>
      </c>
      <c r="H51" s="118" t="s">
        <v>2731</v>
      </c>
      <c r="I51" s="112" t="s">
        <v>220</v>
      </c>
      <c r="J51" s="112" t="s">
        <v>487</v>
      </c>
      <c r="K51" s="115">
        <v>258458576</v>
      </c>
      <c r="L51" s="113" t="s">
        <v>1148</v>
      </c>
      <c r="M51" s="114">
        <v>1</v>
      </c>
      <c r="N51" s="113" t="s">
        <v>27</v>
      </c>
      <c r="O51" s="113" t="s">
        <v>26</v>
      </c>
      <c r="P51" s="78"/>
    </row>
    <row r="52" spans="1:16" s="7" customFormat="1" ht="24.75" customHeight="1" outlineLevel="1" x14ac:dyDescent="0.25">
      <c r="A52" s="140">
        <v>5</v>
      </c>
      <c r="B52" s="110" t="s">
        <v>2739</v>
      </c>
      <c r="C52" s="111" t="s">
        <v>31</v>
      </c>
      <c r="D52" s="117" t="s">
        <v>2680</v>
      </c>
      <c r="E52" s="117" t="s">
        <v>2697</v>
      </c>
      <c r="F52" s="117" t="s">
        <v>2713</v>
      </c>
      <c r="G52" s="156">
        <f t="shared" si="3"/>
        <v>16.133333333333333</v>
      </c>
      <c r="H52" s="118" t="s">
        <v>2729</v>
      </c>
      <c r="I52" s="112" t="s">
        <v>220</v>
      </c>
      <c r="J52" s="112" t="s">
        <v>487</v>
      </c>
      <c r="K52" s="115">
        <v>35696605</v>
      </c>
      <c r="L52" s="113" t="s">
        <v>1148</v>
      </c>
      <c r="M52" s="114">
        <v>1</v>
      </c>
      <c r="N52" s="113" t="s">
        <v>27</v>
      </c>
      <c r="O52" s="113" t="s">
        <v>26</v>
      </c>
      <c r="P52" s="79"/>
    </row>
    <row r="53" spans="1:16" s="7" customFormat="1" ht="24.75" customHeight="1" outlineLevel="1" x14ac:dyDescent="0.25">
      <c r="A53" s="140">
        <v>6</v>
      </c>
      <c r="B53" s="110" t="s">
        <v>2739</v>
      </c>
      <c r="C53" s="111" t="s">
        <v>31</v>
      </c>
      <c r="D53" s="117" t="s">
        <v>2681</v>
      </c>
      <c r="E53" s="117" t="s">
        <v>2698</v>
      </c>
      <c r="F53" s="117" t="s">
        <v>2714</v>
      </c>
      <c r="G53" s="156">
        <f t="shared" si="3"/>
        <v>6.9</v>
      </c>
      <c r="H53" s="118" t="s">
        <v>2732</v>
      </c>
      <c r="I53" s="112" t="s">
        <v>220</v>
      </c>
      <c r="J53" s="112" t="s">
        <v>515</v>
      </c>
      <c r="K53" s="115">
        <v>83123960</v>
      </c>
      <c r="L53" s="113" t="s">
        <v>1148</v>
      </c>
      <c r="M53" s="114">
        <v>1</v>
      </c>
      <c r="N53" s="113" t="s">
        <v>27</v>
      </c>
      <c r="O53" s="113" t="s">
        <v>26</v>
      </c>
      <c r="P53" s="79"/>
    </row>
    <row r="54" spans="1:16" s="7" customFormat="1" ht="24.75" customHeight="1" outlineLevel="1" x14ac:dyDescent="0.25">
      <c r="A54" s="140">
        <v>7</v>
      </c>
      <c r="B54" s="110" t="s">
        <v>2739</v>
      </c>
      <c r="C54" s="111" t="s">
        <v>31</v>
      </c>
      <c r="D54" s="117" t="s">
        <v>2682</v>
      </c>
      <c r="E54" s="117" t="s">
        <v>2699</v>
      </c>
      <c r="F54" s="117" t="s">
        <v>2715</v>
      </c>
      <c r="G54" s="156">
        <f t="shared" si="3"/>
        <v>7.1</v>
      </c>
      <c r="H54" s="118" t="s">
        <v>2731</v>
      </c>
      <c r="I54" s="112" t="s">
        <v>220</v>
      </c>
      <c r="J54" s="112" t="s">
        <v>487</v>
      </c>
      <c r="K54" s="115">
        <v>120730507</v>
      </c>
      <c r="L54" s="113" t="s">
        <v>1148</v>
      </c>
      <c r="M54" s="114">
        <v>1</v>
      </c>
      <c r="N54" s="113" t="s">
        <v>27</v>
      </c>
      <c r="O54" s="113" t="s">
        <v>26</v>
      </c>
      <c r="P54" s="79"/>
    </row>
    <row r="55" spans="1:16" s="7" customFormat="1" ht="24.75" customHeight="1" outlineLevel="1" x14ac:dyDescent="0.25">
      <c r="A55" s="140">
        <v>8</v>
      </c>
      <c r="B55" s="110" t="s">
        <v>2739</v>
      </c>
      <c r="C55" s="111" t="s">
        <v>31</v>
      </c>
      <c r="D55" s="117" t="s">
        <v>2683</v>
      </c>
      <c r="E55" s="117" t="s">
        <v>2700</v>
      </c>
      <c r="F55" s="117" t="s">
        <v>2716</v>
      </c>
      <c r="G55" s="156">
        <f t="shared" si="3"/>
        <v>7.1</v>
      </c>
      <c r="H55" s="118" t="s">
        <v>2729</v>
      </c>
      <c r="I55" s="112" t="s">
        <v>220</v>
      </c>
      <c r="J55" s="112" t="s">
        <v>487</v>
      </c>
      <c r="K55" s="119">
        <v>7267564</v>
      </c>
      <c r="L55" s="113" t="s">
        <v>1148</v>
      </c>
      <c r="M55" s="114">
        <v>1</v>
      </c>
      <c r="N55" s="113" t="s">
        <v>27</v>
      </c>
      <c r="O55" s="113" t="s">
        <v>26</v>
      </c>
      <c r="P55" s="79"/>
    </row>
    <row r="56" spans="1:16" s="7" customFormat="1" ht="24.75" customHeight="1" outlineLevel="1" x14ac:dyDescent="0.25">
      <c r="A56" s="140">
        <v>9</v>
      </c>
      <c r="B56" s="110" t="s">
        <v>2739</v>
      </c>
      <c r="C56" s="111" t="s">
        <v>31</v>
      </c>
      <c r="D56" s="117" t="s">
        <v>2684</v>
      </c>
      <c r="E56" s="117" t="s">
        <v>2701</v>
      </c>
      <c r="F56" s="117" t="s">
        <v>2717</v>
      </c>
      <c r="G56" s="156">
        <f t="shared" si="3"/>
        <v>12.133333333333333</v>
      </c>
      <c r="H56" s="118" t="s">
        <v>2729</v>
      </c>
      <c r="I56" s="112" t="s">
        <v>220</v>
      </c>
      <c r="J56" s="112" t="s">
        <v>487</v>
      </c>
      <c r="K56" s="119">
        <v>223543422</v>
      </c>
      <c r="L56" s="113" t="s">
        <v>1148</v>
      </c>
      <c r="M56" s="114">
        <v>1</v>
      </c>
      <c r="N56" s="113" t="s">
        <v>27</v>
      </c>
      <c r="O56" s="113" t="s">
        <v>26</v>
      </c>
      <c r="P56" s="79"/>
    </row>
    <row r="57" spans="1:16" s="7" customFormat="1" ht="24.75" customHeight="1" outlineLevel="1" x14ac:dyDescent="0.25">
      <c r="A57" s="140">
        <v>10</v>
      </c>
      <c r="B57" s="64" t="s">
        <v>2739</v>
      </c>
      <c r="C57" s="65" t="s">
        <v>31</v>
      </c>
      <c r="D57" s="117" t="s">
        <v>2685</v>
      </c>
      <c r="E57" s="117" t="s">
        <v>2701</v>
      </c>
      <c r="F57" s="117" t="s">
        <v>2717</v>
      </c>
      <c r="G57" s="156">
        <f t="shared" si="3"/>
        <v>12.133333333333333</v>
      </c>
      <c r="H57" s="118" t="s">
        <v>2729</v>
      </c>
      <c r="I57" s="63" t="s">
        <v>220</v>
      </c>
      <c r="J57" s="63" t="s">
        <v>487</v>
      </c>
      <c r="K57" s="119">
        <v>13371828</v>
      </c>
      <c r="L57" s="65" t="s">
        <v>1148</v>
      </c>
      <c r="M57" s="67">
        <v>1</v>
      </c>
      <c r="N57" s="65" t="s">
        <v>27</v>
      </c>
      <c r="O57" s="65" t="s">
        <v>26</v>
      </c>
      <c r="P57" s="79"/>
    </row>
    <row r="58" spans="1:16" s="7" customFormat="1" ht="24.75" customHeight="1" outlineLevel="1" x14ac:dyDescent="0.25">
      <c r="A58" s="140">
        <v>11</v>
      </c>
      <c r="B58" s="64" t="s">
        <v>2739</v>
      </c>
      <c r="C58" s="65" t="s">
        <v>31</v>
      </c>
      <c r="D58" s="117" t="s">
        <v>2686</v>
      </c>
      <c r="E58" s="117" t="s">
        <v>2702</v>
      </c>
      <c r="F58" s="117" t="s">
        <v>2718</v>
      </c>
      <c r="G58" s="156">
        <f t="shared" si="3"/>
        <v>12.1</v>
      </c>
      <c r="H58" s="118" t="s">
        <v>2729</v>
      </c>
      <c r="I58" s="63" t="s">
        <v>220</v>
      </c>
      <c r="J58" s="63" t="s">
        <v>487</v>
      </c>
      <c r="K58" s="119">
        <v>282341797</v>
      </c>
      <c r="L58" s="65" t="s">
        <v>1148</v>
      </c>
      <c r="M58" s="67">
        <v>1</v>
      </c>
      <c r="N58" s="65" t="s">
        <v>27</v>
      </c>
      <c r="O58" s="65" t="s">
        <v>26</v>
      </c>
      <c r="P58" s="79"/>
    </row>
    <row r="59" spans="1:16" s="7" customFormat="1" ht="24.75" customHeight="1" outlineLevel="1" x14ac:dyDescent="0.25">
      <c r="A59" s="140">
        <v>12</v>
      </c>
      <c r="B59" s="64" t="s">
        <v>2739</v>
      </c>
      <c r="C59" s="65" t="s">
        <v>31</v>
      </c>
      <c r="D59" s="117" t="s">
        <v>2687</v>
      </c>
      <c r="E59" s="117" t="s">
        <v>2703</v>
      </c>
      <c r="F59" s="117" t="s">
        <v>2719</v>
      </c>
      <c r="G59" s="156">
        <f t="shared" si="3"/>
        <v>12.033333333333333</v>
      </c>
      <c r="H59" s="118" t="s">
        <v>2729</v>
      </c>
      <c r="I59" s="63" t="s">
        <v>220</v>
      </c>
      <c r="J59" s="63" t="s">
        <v>487</v>
      </c>
      <c r="K59" s="119">
        <v>262843092</v>
      </c>
      <c r="L59" s="65" t="s">
        <v>1148</v>
      </c>
      <c r="M59" s="67">
        <v>1</v>
      </c>
      <c r="N59" s="65" t="s">
        <v>27</v>
      </c>
      <c r="O59" s="65" t="s">
        <v>26</v>
      </c>
      <c r="P59" s="79"/>
    </row>
    <row r="60" spans="1:16" s="7" customFormat="1" ht="24.75" customHeight="1" outlineLevel="1" x14ac:dyDescent="0.25">
      <c r="A60" s="140">
        <v>13</v>
      </c>
      <c r="B60" s="64" t="s">
        <v>2739</v>
      </c>
      <c r="C60" s="65" t="s">
        <v>31</v>
      </c>
      <c r="D60" s="117" t="s">
        <v>2688</v>
      </c>
      <c r="E60" s="117" t="s">
        <v>2704</v>
      </c>
      <c r="F60" s="117" t="s">
        <v>2720</v>
      </c>
      <c r="G60" s="156">
        <f t="shared" si="3"/>
        <v>11.1</v>
      </c>
      <c r="H60" s="118" t="s">
        <v>2729</v>
      </c>
      <c r="I60" s="63" t="s">
        <v>220</v>
      </c>
      <c r="J60" s="63" t="s">
        <v>487</v>
      </c>
      <c r="K60" s="119">
        <v>270078586</v>
      </c>
      <c r="L60" s="65" t="s">
        <v>1148</v>
      </c>
      <c r="M60" s="67">
        <v>1</v>
      </c>
      <c r="N60" s="65" t="s">
        <v>27</v>
      </c>
      <c r="O60" s="65" t="s">
        <v>26</v>
      </c>
      <c r="P60" s="79"/>
    </row>
    <row r="61" spans="1:16" s="7" customFormat="1" ht="24.75" customHeight="1" outlineLevel="1" x14ac:dyDescent="0.25">
      <c r="A61" s="140">
        <v>14</v>
      </c>
      <c r="B61" s="64" t="s">
        <v>2739</v>
      </c>
      <c r="C61" s="65" t="s">
        <v>31</v>
      </c>
      <c r="D61" s="117" t="s">
        <v>2689</v>
      </c>
      <c r="E61" s="117" t="s">
        <v>2705</v>
      </c>
      <c r="F61" s="117" t="s">
        <v>2721</v>
      </c>
      <c r="G61" s="156">
        <f t="shared" si="3"/>
        <v>11.533333333333333</v>
      </c>
      <c r="H61" s="118" t="s">
        <v>2729</v>
      </c>
      <c r="I61" s="63" t="s">
        <v>220</v>
      </c>
      <c r="J61" s="63" t="s">
        <v>487</v>
      </c>
      <c r="K61" s="119">
        <v>323171986</v>
      </c>
      <c r="L61" s="65" t="s">
        <v>1148</v>
      </c>
      <c r="M61" s="67">
        <v>1</v>
      </c>
      <c r="N61" s="65" t="s">
        <v>27</v>
      </c>
      <c r="O61" s="65" t="s">
        <v>26</v>
      </c>
      <c r="P61" s="79"/>
    </row>
    <row r="62" spans="1:16" s="7" customFormat="1" ht="24.75" customHeight="1" outlineLevel="1" x14ac:dyDescent="0.25">
      <c r="A62" s="140">
        <v>15</v>
      </c>
      <c r="B62" s="64" t="s">
        <v>2739</v>
      </c>
      <c r="C62" s="65" t="s">
        <v>31</v>
      </c>
      <c r="D62" s="117" t="s">
        <v>2690</v>
      </c>
      <c r="E62" s="117" t="s">
        <v>2706</v>
      </c>
      <c r="F62" s="117" t="s">
        <v>2722</v>
      </c>
      <c r="G62" s="156">
        <f t="shared" si="3"/>
        <v>11.1</v>
      </c>
      <c r="H62" s="118" t="s">
        <v>2733</v>
      </c>
      <c r="I62" s="63" t="s">
        <v>220</v>
      </c>
      <c r="J62" s="63" t="s">
        <v>487</v>
      </c>
      <c r="K62" s="119">
        <v>440881775</v>
      </c>
      <c r="L62" s="65" t="s">
        <v>1148</v>
      </c>
      <c r="M62" s="67">
        <v>1</v>
      </c>
      <c r="N62" s="65" t="s">
        <v>27</v>
      </c>
      <c r="O62" s="65" t="s">
        <v>26</v>
      </c>
      <c r="P62" s="79"/>
    </row>
    <row r="63" spans="1:16" s="7" customFormat="1" ht="24.75" customHeight="1" outlineLevel="1" x14ac:dyDescent="0.25">
      <c r="A63" s="140">
        <v>16</v>
      </c>
      <c r="B63" s="64" t="s">
        <v>2739</v>
      </c>
      <c r="C63" s="65" t="s">
        <v>31</v>
      </c>
      <c r="D63" s="117" t="s">
        <v>2691</v>
      </c>
      <c r="E63" s="117" t="s">
        <v>2707</v>
      </c>
      <c r="F63" s="117" t="s">
        <v>2723</v>
      </c>
      <c r="G63" s="156">
        <f t="shared" si="3"/>
        <v>12.4</v>
      </c>
      <c r="H63" s="118" t="s">
        <v>2734</v>
      </c>
      <c r="I63" s="63" t="s">
        <v>220</v>
      </c>
      <c r="J63" s="63" t="s">
        <v>487</v>
      </c>
      <c r="K63" s="119">
        <v>643171856</v>
      </c>
      <c r="L63" s="65" t="s">
        <v>1148</v>
      </c>
      <c r="M63" s="67">
        <v>1</v>
      </c>
      <c r="N63" s="65" t="s">
        <v>27</v>
      </c>
      <c r="O63" s="65" t="s">
        <v>26</v>
      </c>
      <c r="P63" s="79"/>
    </row>
    <row r="64" spans="1:16" s="7" customFormat="1" ht="24.75" customHeight="1" outlineLevel="1" x14ac:dyDescent="0.25">
      <c r="A64" s="140">
        <v>17</v>
      </c>
      <c r="B64" s="64" t="s">
        <v>2740</v>
      </c>
      <c r="C64" s="65" t="s">
        <v>31</v>
      </c>
      <c r="D64" s="117" t="s">
        <v>2692</v>
      </c>
      <c r="E64" s="117" t="s">
        <v>2708</v>
      </c>
      <c r="F64" s="117" t="s">
        <v>2724</v>
      </c>
      <c r="G64" s="156">
        <f t="shared" si="3"/>
        <v>5.3</v>
      </c>
      <c r="H64" s="118" t="s">
        <v>2735</v>
      </c>
      <c r="I64" s="63" t="s">
        <v>220</v>
      </c>
      <c r="J64" s="63" t="s">
        <v>487</v>
      </c>
      <c r="K64" s="119">
        <v>119999880</v>
      </c>
      <c r="L64" s="65" t="s">
        <v>1148</v>
      </c>
      <c r="M64" s="67">
        <v>1</v>
      </c>
      <c r="N64" s="65" t="s">
        <v>27</v>
      </c>
      <c r="O64" s="65" t="s">
        <v>1148</v>
      </c>
      <c r="P64" s="79"/>
    </row>
    <row r="65" spans="1:16" s="7" customFormat="1" ht="24.75" customHeight="1" outlineLevel="1" x14ac:dyDescent="0.25">
      <c r="A65" s="140">
        <v>18</v>
      </c>
      <c r="B65" s="64" t="s">
        <v>2739</v>
      </c>
      <c r="C65" s="65" t="s">
        <v>31</v>
      </c>
      <c r="D65" s="117" t="s">
        <v>2693</v>
      </c>
      <c r="E65" s="117" t="s">
        <v>2709</v>
      </c>
      <c r="F65" s="117" t="s">
        <v>2725</v>
      </c>
      <c r="G65" s="156">
        <f t="shared" si="3"/>
        <v>11.233333333333333</v>
      </c>
      <c r="H65" s="118" t="s">
        <v>2736</v>
      </c>
      <c r="I65" s="63" t="s">
        <v>220</v>
      </c>
      <c r="J65" s="63" t="s">
        <v>487</v>
      </c>
      <c r="K65" s="119">
        <v>489165242</v>
      </c>
      <c r="L65" s="65" t="s">
        <v>1148</v>
      </c>
      <c r="M65" s="67">
        <v>1</v>
      </c>
      <c r="N65" s="65" t="s">
        <v>27</v>
      </c>
      <c r="O65" s="65" t="s">
        <v>26</v>
      </c>
      <c r="P65" s="79"/>
    </row>
    <row r="66" spans="1:16" s="7" customFormat="1" ht="24.75" customHeight="1" outlineLevel="1" x14ac:dyDescent="0.25">
      <c r="A66" s="140">
        <v>19</v>
      </c>
      <c r="B66" s="64" t="s">
        <v>2739</v>
      </c>
      <c r="C66" s="65" t="s">
        <v>31</v>
      </c>
      <c r="D66" s="117" t="s">
        <v>2694</v>
      </c>
      <c r="E66" s="117" t="s">
        <v>2710</v>
      </c>
      <c r="F66" s="117" t="s">
        <v>2726</v>
      </c>
      <c r="G66" s="156">
        <f t="shared" si="3"/>
        <v>21.233333333333334</v>
      </c>
      <c r="H66" s="118" t="s">
        <v>2736</v>
      </c>
      <c r="I66" s="63" t="s">
        <v>220</v>
      </c>
      <c r="J66" s="63" t="s">
        <v>487</v>
      </c>
      <c r="K66" s="119">
        <v>1003322150</v>
      </c>
      <c r="L66" s="65" t="s">
        <v>1148</v>
      </c>
      <c r="M66" s="67">
        <v>1</v>
      </c>
      <c r="N66" s="65" t="s">
        <v>27</v>
      </c>
      <c r="O66" s="65" t="s">
        <v>26</v>
      </c>
      <c r="P66" s="79"/>
    </row>
    <row r="67" spans="1:16" s="7" customFormat="1" ht="24.75" customHeight="1" outlineLevel="1" x14ac:dyDescent="0.25">
      <c r="A67" s="140">
        <v>20</v>
      </c>
      <c r="B67" s="64" t="s">
        <v>2739</v>
      </c>
      <c r="C67" s="65" t="s">
        <v>31</v>
      </c>
      <c r="D67" s="117" t="s">
        <v>2695</v>
      </c>
      <c r="E67" s="117" t="s">
        <v>2711</v>
      </c>
      <c r="F67" s="117" t="s">
        <v>2727</v>
      </c>
      <c r="G67" s="156">
        <f t="shared" si="3"/>
        <v>15.733333333333333</v>
      </c>
      <c r="H67" s="118" t="s">
        <v>2737</v>
      </c>
      <c r="I67" s="63" t="s">
        <v>220</v>
      </c>
      <c r="J67" s="63" t="s">
        <v>487</v>
      </c>
      <c r="K67" s="119">
        <v>775449059</v>
      </c>
      <c r="L67" s="65" t="s">
        <v>1148</v>
      </c>
      <c r="M67" s="67">
        <v>1</v>
      </c>
      <c r="N67" s="65" t="s">
        <v>2634</v>
      </c>
      <c r="O67" s="65" t="s">
        <v>26</v>
      </c>
      <c r="P67" s="79"/>
    </row>
    <row r="68" spans="1:16" s="7" customFormat="1" ht="24.75" customHeight="1" outlineLevel="1" x14ac:dyDescent="0.25">
      <c r="A68" s="140">
        <v>21</v>
      </c>
      <c r="B68" s="64" t="s">
        <v>2739</v>
      </c>
      <c r="C68" s="65" t="s">
        <v>31</v>
      </c>
      <c r="D68" s="117" t="s">
        <v>2696</v>
      </c>
      <c r="E68" s="117" t="s">
        <v>2712</v>
      </c>
      <c r="F68" s="117" t="s">
        <v>2711</v>
      </c>
      <c r="G68" s="156">
        <f t="shared" si="3"/>
        <v>4.5333333333333332</v>
      </c>
      <c r="H68" s="118" t="s">
        <v>2738</v>
      </c>
      <c r="I68" s="63" t="s">
        <v>220</v>
      </c>
      <c r="J68" s="63" t="s">
        <v>487</v>
      </c>
      <c r="K68" s="119">
        <v>226390500</v>
      </c>
      <c r="L68" s="65" t="s">
        <v>1148</v>
      </c>
      <c r="M68" s="67">
        <v>1</v>
      </c>
      <c r="N68" s="65"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2668</v>
      </c>
      <c r="C179" s="189"/>
      <c r="D179" s="189"/>
      <c r="E179" s="167">
        <v>0.02</v>
      </c>
      <c r="F179" s="166">
        <v>0.03</v>
      </c>
      <c r="G179" s="161">
        <f>IF(F179&gt;0,SUM(E179+F179),"")</f>
        <v>0.05</v>
      </c>
      <c r="H179" s="5"/>
      <c r="I179" s="189" t="s">
        <v>2670</v>
      </c>
      <c r="J179" s="189"/>
      <c r="K179" s="189"/>
      <c r="L179" s="189"/>
      <c r="M179" s="168">
        <v>0.04</v>
      </c>
      <c r="O179" s="8"/>
      <c r="Q179" s="19"/>
      <c r="R179" s="155">
        <f>IF(M179&gt;0,SUM(L179+M179),"")</f>
        <v>0.04</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57927344.400000006</v>
      </c>
      <c r="F185" s="92"/>
      <c r="G185" s="93"/>
      <c r="H185" s="88"/>
      <c r="I185" s="90" t="s">
        <v>2627</v>
      </c>
      <c r="J185" s="162">
        <f>+SUM(M179:M183)</f>
        <v>0.04</v>
      </c>
      <c r="K185" s="234" t="s">
        <v>2628</v>
      </c>
      <c r="L185" s="234"/>
      <c r="M185" s="94">
        <f>+J185*(SUM(K20:K35))</f>
        <v>46341875.520000003</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41831</v>
      </c>
      <c r="D193" s="5"/>
      <c r="E193" s="122">
        <v>1955</v>
      </c>
      <c r="F193" s="5"/>
      <c r="G193" s="5"/>
      <c r="H193" s="143" t="s">
        <v>2741</v>
      </c>
      <c r="J193" s="5"/>
      <c r="K193" s="123">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2742</v>
      </c>
      <c r="J211" s="27" t="s">
        <v>2622</v>
      </c>
      <c r="K211" s="144" t="s">
        <v>2744</v>
      </c>
      <c r="L211" s="21"/>
      <c r="M211" s="21"/>
      <c r="N211" s="21"/>
      <c r="O211" s="8"/>
    </row>
    <row r="212" spans="1:15" x14ac:dyDescent="0.25">
      <c r="A212" s="9"/>
      <c r="B212" s="27" t="s">
        <v>2619</v>
      </c>
      <c r="C212" s="143" t="s">
        <v>2741</v>
      </c>
      <c r="D212" s="21"/>
      <c r="G212" s="27" t="s">
        <v>2621</v>
      </c>
      <c r="H212" s="144" t="s">
        <v>2743</v>
      </c>
      <c r="J212" s="27" t="s">
        <v>2623</v>
      </c>
      <c r="K212" s="143"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 right="0" top="0.35433070866141736" bottom="0.35433070866141736" header="0.31496062992125984" footer="0.31496062992125984"/>
  <pageSetup scale="29"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2020-12-29T16:15:44Z</cp:lastPrinted>
  <dcterms:created xsi:type="dcterms:W3CDTF">2020-10-14T21:57:42Z</dcterms:created>
  <dcterms:modified xsi:type="dcterms:W3CDTF">2020-12-29T16:16:30Z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