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ASOVALLE\vallecito INVITACION 7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<sst xmlns="http://schemas.openxmlformats.org/spreadsheetml/2006/main" count="3250" uniqueCount="2712">
  <si>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</si>
  <si>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</si>
  <si>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</si>
  <si>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</si>
  <si>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</si>
  <si>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</si>
  <si>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</si>
  <si>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</si>
  <si>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</si>
  <si>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</si>
  <si>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</si>
  <si>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</si>
  <si>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</si>
  <si>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</si>
  <si>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</si>
  <si>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</si>
  <si>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</si>
  <si>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</si>
  <si>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</si>
  <si>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</si>
  <si>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</si>
  <si>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</si>
  <si>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</si>
  <si>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</si>
  <si>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</si>
  <si>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</si>
  <si>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</si>
  <si>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</si>
  <si>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</si>
  <si>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</si>
  <si>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</si>
  <si>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</si>
  <si>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</si>
  <si>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</si>
  <si>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</si>
  <si>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</si>
  <si>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</si>
  <si>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</si>
  <si>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</si>
  <si>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</si>
  <si>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</si>
  <si>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</si>
  <si>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</si>
  <si>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</si>
  <si>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</si>
  <si>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</si>
  <si>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</si>
  <si>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</si>
  <si>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</si>
  <si>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</si>
  <si>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</si>
  <si>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</si>
  <si>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</si>
  <si>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</si>
  <si>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</si>
  <si>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</si>
  <si>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</si>
  <si>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</si>
  <si>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</si>
  <si>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</si>
  <si>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</si>
  <si>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</si>
  <si>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</si>
  <si>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</si>
  <si>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</si>
  <si>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</si>
  <si>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</si>
  <si>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</si>
  <si>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</si>
  <si>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</si>
  <si>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</si>
  <si>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</si>
  <si>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</si>
  <si>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</si>
  <si>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</si>
  <si>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</si>
  <si>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</si>
  <si>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</si>
  <si>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</si>
  <si>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</si>
  <si>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</si>
  <si>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</si>
  <si>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</si>
  <si>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</si>
  <si>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</si>
  <si>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</si>
  <si>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</si>
  <si>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</si>
  <si>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</si>
  <si>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</si>
  <si>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</si>
  <si>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</si>
  <si>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</si>
  <si>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</si>
  <si>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</si>
  <si>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</si>
  <si>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</si>
  <si>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</si>
  <si>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</si>
  <si>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</si>
  <si>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</si>
  <si>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</si>
  <si>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</si>
  <si>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</si>
  <si>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</si>
  <si>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</si>
  <si>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</si>
  <si>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</si>
  <si>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</si>
  <si>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</si>
  <si>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</si>
  <si>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</si>
  <si>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</si>
  <si>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</si>
  <si>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</si>
  <si>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</si>
  <si>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</si>
  <si>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</si>
  <si>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</si>
  <si>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</si>
  <si>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</si>
  <si>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</si>
  <si>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</si>
  <si>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</si>
  <si>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</si>
  <si>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</si>
  <si>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</si>
  <si>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</si>
  <si>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</si>
  <si>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</si>
  <si>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</si>
  <si>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</si>
  <si>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</si>
  <si>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</si>
  <si>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</si>
  <si>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</si>
  <si>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</si>
  <si>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</si>
  <si>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</si>
  <si>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</si>
  <si>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</si>
  <si>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</si>
  <si>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</si>
  <si>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</si>
  <si>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</si>
  <si>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</si>
  <si>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</si>
  <si>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</si>
  <si>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</si>
  <si>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</si>
  <si>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</si>
  <si>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</si>
  <si>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</si>
  <si>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</si>
  <si>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</si>
  <si>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</si>
  <si>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</si>
  <si>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</si>
  <si>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</si>
  <si>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</si>
  <si>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</si>
  <si>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</si>
  <si>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</si>
  <si>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</si>
  <si>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</si>
  <si>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</si>
  <si>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</si>
  <si>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</si>
  <si>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</si>
  <si>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</si>
  <si>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</si>
  <si>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</si>
  <si>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</si>
  <si>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</si>
  <si>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</si>
  <si>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</si>
  <si>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</si>
  <si>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</si>
  <si>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</si>
  <si>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</si>
  <si>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</si>
  <si>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</si>
  <si>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</si>
  <si>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</si>
  <si>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</si>
  <si>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</si>
  <si>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</si>
  <si>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</si>
  <si>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</si>
  <si>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</si>
  <si>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</si>
  <si>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</si>
  <si>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</si>
  <si>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</si>
  <si>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</si>
  <si>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</si>
  <si>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</si>
  <si>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</si>
  <si>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</si>
  <si>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</si>
  <si>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</si>
  <si>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</si>
  <si>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</si>
  <si>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</si>
  <si>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</si>
  <si>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</si>
  <si>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</si>
  <si>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</si>
  <si>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</si>
  <si>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</si>
  <si>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</si>
  <si>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</si>
  <si>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</si>
  <si>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</si>
  <si>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</si>
  <si>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</si>
  <si>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</si>
  <si>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</si>
  <si>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</si>
  <si>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</si>
  <si>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</si>
  <si>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</si>
  <si>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</si>
  <si>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</si>
  <si>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</si>
  <si>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</si>
  <si>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</si>
  <si>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</si>
  <si>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</si>
  <si>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</si>
  <si>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</si>
  <si>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</si>
  <si>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</si>
  <si>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</si>
  <si>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</si>
  <si>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</si>
  <si>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</si>
  <si>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</si>
  <si>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</si>
  <si>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</si>
  <si>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</si>
  <si>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</si>
  <si>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</si>
  <si>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</si>
  <si>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</si>
  <si>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</si>
  <si>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</si>
  <si>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</si>
  <si>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</si>
  <si>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</si>
  <si>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</si>
  <si>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</si>
  <si>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</si>
  <si>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</si>
  <si>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</si>
  <si>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</si>
  <si>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</si>
  <si>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</si>
  <si>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</si>
  <si>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</si>
  <si>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</si>
  <si>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</si>
  <si>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</si>
  <si>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</si>
  <si>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</si>
  <si>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</si>
  <si>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</si>
  <si>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</si>
  <si>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</si>
  <si>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</si>
  <si>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</si>
  <si>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</si>
  <si>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</si>
  <si>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</si>
  <si>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</si>
  <si>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</si>
  <si>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</si>
  <si>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</si>
  <si>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</si>
  <si>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</si>
  <si>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</si>
  <si>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</si>
  <si>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</si>
  <si>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</si>
  <si>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</si>
  <si>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</si>
  <si>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</si>
  <si>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</si>
  <si>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</si>
  <si>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</si>
  <si>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</si>
  <si>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</si>
  <si>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</si>
  <si>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</si>
  <si>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</si>
  <si>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</si>
  <si>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</si>
  <si>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</si>
  <si>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</si>
  <si>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</si>
  <si>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</si>
  <si>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</si>
  <si>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</si>
  <si>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</si>
  <si>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</si>
  <si>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</si>
  <si>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</si>
  <si>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</si>
  <si>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</si>
  <si>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</si>
  <si>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</si>
  <si>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</si>
  <si>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</si>
  <si>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</si>
  <si>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</si>
  <si>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</si>
  <si>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</si>
  <si>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</si>
  <si>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</si>
  <si>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</si>
  <si>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</si>
  <si>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</si>
  <si>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</si>
  <si>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</si>
  <si>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</si>
  <si>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</si>
  <si>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</si>
  <si>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</si>
  <si>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</si>
  <si>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</si>
  <si>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</si>
  <si>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</si>
  <si>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</si>
  <si>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</si>
  <si>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</si>
  <si>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</si>
  <si>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</si>
  <si>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</si>
  <si>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</si>
  <si>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</si>
  <si>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</si>
  <si>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</si>
  <si>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</si>
  <si>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</si>
  <si>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</si>
  <si>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</si>
  <si>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</si>
  <si>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</si>
  <si>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</si>
  <si>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</si>
  <si>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</si>
  <si>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</si>
  <si>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</si>
  <si>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</si>
  <si>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</si>
  <si>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</si>
  <si>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</si>
  <si>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</si>
  <si>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</si>
  <si>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</si>
  <si>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</si>
  <si>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</si>
  <si>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</si>
  <si>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</si>
  <si>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</si>
  <si>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</si>
  <si>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</si>
  <si>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</si>
  <si>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</si>
  <si>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</si>
  <si>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</si>
  <si>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</si>
  <si>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</si>
  <si>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</si>
  <si>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</si>
  <si>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</si>
  <si>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</si>
  <si>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</si>
  <si>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</si>
  <si>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</si>
  <si>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</si>
  <si>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</si>
  <si>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</si>
  <si>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</si>
  <si>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</si>
  <si>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</si>
  <si>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</si>
  <si>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</si>
  <si>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</si>
  <si>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</si>
  <si>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</si>
  <si>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</si>
  <si>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</si>
  <si>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</si>
  <si>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</si>
  <si>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</si>
  <si>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</si>
  <si>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</si>
  <si>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</si>
  <si>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</si>
  <si>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</si>
  <si>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</si>
  <si>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</si>
  <si>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</si>
  <si>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</si>
  <si>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</si>
  <si>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</si>
  <si>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</si>
  <si>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</si>
  <si>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</si>
  <si>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</si>
  <si>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</si>
  <si>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</si>
  <si>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</si>
  <si>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</si>
  <si>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</si>
  <si>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</si>
  <si>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</si>
  <si>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</si>
  <si>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</si>
  <si>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</si>
  <si>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</si>
  <si>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</si>
  <si>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</si>
  <si>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</si>
  <si>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</si>
  <si>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</si>
  <si>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</si>
  <si>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</si>
  <si>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</si>
  <si>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</si>
  <si>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</si>
  <si>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</si>
  <si>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</si>
  <si>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</si>
  <si>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</si>
  <si>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</si>
  <si>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</si>
  <si>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</si>
  <si>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</si>
  <si>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</si>
  <si>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</si>
  <si>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</si>
  <si>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</si>
  <si>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</si>
  <si>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</si>
  <si>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</si>
  <si>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</si>
  <si>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</si>
  <si>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</si>
  <si>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</si>
  <si>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</si>
  <si>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</si>
  <si>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</si>
  <si>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</si>
  <si>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</si>
  <si>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</si>
  <si>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</si>
  <si>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</si>
  <si>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</si>
  <si>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</si>
  <si>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</si>
  <si>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</si>
  <si>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</si>
  <si>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</si>
  <si>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</si>
  <si>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</si>
  <si>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</si>
  <si>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</si>
  <si>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</si>
  <si>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</si>
  <si>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</si>
  <si>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</si>
  <si>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</si>
  <si>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</si>
  <si>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</si>
  <si>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</si>
  <si>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</si>
  <si>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</si>
  <si>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</si>
  <si>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</si>
  <si>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</si>
  <si>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</si>
  <si>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</si>
  <si>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</si>
  <si>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</si>
  <si>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</si>
  <si>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</si>
  <si>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</si>
  <si>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</si>
  <si>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</si>
  <si>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</si>
  <si>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</si>
  <si>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</si>
  <si>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</si>
  <si>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</si>
  <si>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</si>
  <si>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</si>
  <si>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</si>
  <si>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</si>
  <si>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</si>
  <si>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</si>
  <si>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</si>
  <si>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</si>
  <si>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</si>
  <si>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</si>
  <si>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</si>
  <si>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</si>
  <si>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</si>
  <si>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</si>
  <si>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</si>
  <si>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</si>
  <si>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</si>
  <si>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</si>
  <si>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</si>
  <si>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</si>
  <si>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</si>
  <si>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</si>
  <si>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</si>
  <si>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</si>
  <si>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</si>
  <si>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</si>
  <si>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</si>
  <si>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</si>
  <si>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</si>
  <si>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</si>
  <si>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</si>
  <si>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</si>
  <si>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</si>
  <si>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</si>
  <si>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</si>
  <si>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</si>
  <si>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</si>
  <si>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</si>
  <si>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</si>
  <si>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</si>
  <si>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</si>
  <si>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</si>
  <si>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</si>
  <si>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</si>
  <si>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</si>
  <si>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</si>
  <si>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</si>
  <si>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</si>
  <si>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</si>
  <si>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</si>
  <si>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</si>
  <si>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</si>
  <si>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</si>
  <si>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</si>
  <si>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</si>
  <si>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</si>
  <si>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</si>
  <si>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</si>
  <si>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</si>
  <si>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</si>
  <si>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</si>
  <si>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</si>
  <si>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</si>
  <si>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</si>
  <si>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</si>
  <si>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</si>
  <si>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</si>
  <si>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</si>
  <si>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</si>
  <si>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</si>
  <si>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</si>
  <si>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</si>
  <si>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</si>
  <si>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</si>
  <si>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</si>
  <si>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</si>
  <si>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</si>
  <si>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</si>
  <si>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</si>
  <si>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</si>
  <si>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</si>
  <si>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</si>
  <si>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</si>
  <si>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</si>
  <si>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</si>
  <si>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</si>
  <si>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</si>
  <si>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</si>
  <si>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</si>
  <si>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</si>
  <si>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</si>
  <si>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</si>
  <si>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</si>
  <si>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</si>
  <si>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</si>
  <si>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</si>
  <si>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</si>
  <si>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</si>
  <si>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</si>
  <si>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</si>
  <si>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</si>
  <si>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</si>
  <si>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</si>
  <si>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</si>
  <si>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</si>
  <si>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</si>
  <si>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</si>
  <si>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</si>
  <si>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</si>
  <si>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</si>
  <si>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</si>
  <si>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</si>
  <si>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</si>
  <si>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</si>
  <si>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</si>
  <si>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</si>
  <si>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</si>
  <si>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</si>
  <si>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</si>
  <si>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</si>
  <si>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</si>
  <si>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</si>
  <si>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</si>
  <si>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</si>
  <si>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</si>
  <si>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</si>
  <si>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</si>
  <si>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</si>
  <si>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</si>
  <si>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</si>
  <si>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</si>
  <si>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</si>
  <si>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</si>
  <si>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</si>
  <si>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</si>
  <si>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</si>
  <si>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</si>
  <si>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</si>
  <si>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</si>
  <si>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</si>
  <si>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</si>
  <si>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</si>
  <si>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</si>
  <si>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</si>
  <si>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</si>
  <si>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</si>
  <si>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</si>
  <si>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</si>
  <si>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</si>
  <si>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</si>
  <si>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</si>
  <si>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</si>
  <si>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</si>
  <si>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</si>
  <si>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</si>
  <si>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</si>
  <si>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</si>
  <si>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</si>
  <si>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</si>
  <si>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</si>
  <si>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</si>
  <si>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</si>
  <si>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</si>
  <si>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</si>
  <si>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</si>
  <si>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</si>
  <si>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</si>
  <si>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</si>
  <si>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</si>
  <si>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</si>
  <si>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</si>
  <si>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</si>
  <si>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</si>
  <si>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</si>
  <si>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</si>
  <si>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</si>
  <si>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</si>
  <si>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</si>
  <si>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</si>
  <si>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</si>
  <si>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</si>
  <si>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</si>
  <si>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</si>
  <si>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</si>
  <si>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</si>
  <si>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</si>
  <si>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</si>
  <si>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</si>
  <si>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</si>
  <si>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</si>
  <si>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</si>
  <si>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</si>
  <si>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</si>
  <si>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</si>
  <si>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</si>
  <si>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</si>
  <si>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</si>
  <si>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</si>
  <si>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</si>
  <si>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</si>
  <si>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</si>
  <si>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</si>
  <si>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</si>
  <si>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</si>
  <si>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</si>
  <si>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</si>
  <si>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</si>
  <si>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</si>
  <si>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</si>
  <si>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</si>
  <si>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</si>
  <si>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</si>
  <si>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</si>
  <si>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</si>
  <si>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</si>
  <si>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</si>
  <si>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</si>
  <si>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</si>
  <si>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</si>
  <si>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</si>
  <si>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</si>
  <si>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</si>
  <si>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</si>
  <si>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</si>
  <si>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</si>
  <si>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</si>
  <si>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</si>
  <si>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</si>
  <si>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</si>
  <si>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</si>
  <si>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</si>
  <si>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</si>
  <si>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</si>
  <si>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</si>
  <si>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</si>
  <si>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</si>
  <si>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</si>
  <si>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</si>
  <si>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</si>
  <si>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</si>
  <si>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</si>
  <si>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</si>
  <si>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</si>
  <si>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</si>
  <si>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</si>
  <si>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</si>
  <si>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</si>
  <si>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</si>
  <si>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</si>
  <si>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</si>
  <si>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</si>
  <si>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</si>
  <si>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</si>
  <si>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</si>
  <si>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</si>
  <si>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</si>
  <si>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</si>
  <si>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</si>
  <si>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</si>
  <si>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</si>
  <si>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</si>
  <si>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</si>
  <si>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</si>
  <si>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</si>
  <si>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</si>
  <si>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</si>
  <si>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</si>
  <si>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</si>
  <si>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</si>
  <si>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</si>
  <si>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</si>
  <si>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</si>
  <si>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</si>
  <si>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</si>
  <si>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</si>
  <si>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</si>
  <si>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</si>
  <si>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</si>
  <si>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</si>
  <si>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</si>
  <si>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</si>
  <si>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</si>
  <si>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</si>
  <si>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</si>
  <si>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</si>
  <si>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</si>
  <si>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</si>
  <si>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</si>
  <si>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</si>
  <si>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</si>
  <si>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</si>
  <si>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</si>
  <si>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</si>
  <si>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</si>
  <si>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</si>
  <si>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</si>
  <si>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</si>
  <si>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</si>
  <si>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</si>
  <si>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</si>
  <si>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</si>
  <si>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</si>
  <si>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</si>
  <si>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</si>
  <si>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</si>
  <si>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</si>
  <si>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</si>
  <si>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</si>
  <si>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</si>
  <si>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</si>
  <si>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</si>
  <si>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</si>
  <si>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</si>
  <si>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</si>
  <si>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</si>
  <si>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</si>
  <si>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</si>
  <si>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</si>
  <si>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</si>
  <si>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</si>
  <si>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</si>
  <si>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</si>
  <si>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</si>
  <si>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</si>
  <si>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</si>
  <si>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</si>
  <si>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</si>
  <si>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</si>
  <si>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</si>
  <si>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</si>
  <si>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</si>
  <si>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</si>
  <si>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</si>
  <si>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</si>
  <si>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</si>
  <si>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</si>
  <si>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</si>
  <si>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</si>
  <si>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</si>
  <si>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</si>
  <si>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</si>
  <si>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</si>
  <si>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</si>
  <si>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</si>
  <si>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</si>
  <si>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</si>
  <si>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</si>
  <si>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</si>
  <si>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</si>
  <si>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</si>
  <si>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</si>
  <si>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</si>
  <si>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</si>
  <si>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</si>
  <si>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</si>
  <si>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</si>
  <si>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</si>
  <si>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</si>
  <si>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</si>
  <si>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</si>
  <si>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</si>
  <si>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</si>
  <si>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</si>
  <si>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</si>
  <si>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</si>
  <si>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</si>
  <si>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</si>
  <si>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</si>
  <si>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</si>
  <si>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</si>
  <si>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</si>
  <si>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</si>
  <si>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</si>
  <si>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</si>
  <si>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</si>
  <si>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</si>
  <si>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</si>
  <si>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</si>
  <si>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</si>
  <si>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</si>
  <si>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</si>
  <si>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</si>
  <si>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</si>
  <si>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</si>
  <si>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</si>
  <si>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</si>
  <si>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</si>
  <si>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</si>
  <si>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</si>
  <si>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</si>
  <si>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</si>
  <si>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</si>
  <si>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</si>
  <si>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</si>
  <si>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</si>
  <si>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</si>
  <si>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</si>
  <si>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</si>
  <si>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</si>
  <si>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</si>
  <si>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</si>
  <si>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</si>
  <si>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</si>
  <si>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</si>
  <si>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</si>
  <si>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</si>
  <si>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</si>
  <si>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</si>
  <si>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</si>
  <si>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</si>
  <si>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</si>
  <si>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</si>
  <si>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</si>
  <si>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</si>
  <si>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</si>
  <si>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</si>
  <si>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</si>
  <si>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</si>
  <si>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</si>
  <si>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</si>
  <si>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</si>
  <si>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</si>
  <si>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</si>
  <si>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</si>
  <si>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</si>
  <si>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</si>
  <si>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</si>
  <si>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</si>
  <si>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</si>
  <si>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</si>
  <si>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</si>
  <si>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</si>
  <si>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</si>
  <si>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</si>
  <si>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</si>
  <si>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</si>
  <si>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</si>
  <si>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</si>
  <si>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</si>
  <si>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</si>
  <si>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</si>
  <si>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</si>
  <si>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</si>
  <si>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</si>
  <si>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</si>
  <si>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</si>
  <si>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</si>
  <si>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</si>
  <si>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</si>
  <si>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</si>
  <si>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</si>
  <si>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</si>
  <si>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</si>
  <si>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</si>
  <si>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</si>
  <si>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</si>
  <si>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</si>
  <si>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</si>
  <si>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</si>
  <si>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</si>
  <si>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</si>
  <si>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</si>
  <si>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</si>
  <si>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</si>
  <si>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</si>
  <si>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</si>
  <si>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</si>
  <si>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</si>
  <si>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</si>
  <si>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</si>
  <si>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</si>
  <si>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</si>
  <si>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</si>
  <si>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</si>
  <si>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</si>
  <si>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</si>
  <si>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</si>
  <si>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</si>
  <si>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</si>
  <si>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</si>
  <si>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</si>
  <si>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</si>
  <si>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</si>
  <si>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</si>
  <si>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</si>
  <si>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</si>
  <si>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</si>
  <si>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</si>
  <si>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</si>
  <si>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</si>
  <si>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</si>
  <si>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</si>
  <si>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</si>
  <si>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</si>
  <si>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</si>
  <si>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</si>
  <si>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</si>
  <si>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</si>
  <si>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</si>
  <si>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</si>
  <si>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</si>
  <si>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</si>
  <si>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</si>
  <si>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</si>
  <si>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</si>
  <si>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</si>
  <si>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</si>
  <si>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</si>
  <si>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</si>
  <si>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</si>
  <si>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</si>
  <si>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</si>
  <si>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</si>
  <si>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</si>
  <si>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</si>
  <si>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</si>
  <si>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</si>
  <si>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</si>
  <si>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</si>
  <si>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</si>
  <si>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</si>
  <si>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</si>
  <si>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</si>
  <si>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</si>
  <si>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</si>
  <si>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</si>
  <si>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</si>
  <si>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</si>
  <si>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</si>
  <si>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</si>
  <si>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</si>
  <si>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</si>
  <si>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</si>
  <si>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</si>
  <si>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</si>
  <si>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</si>
  <si>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</si>
  <si>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</si>
  <si>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</si>
  <si>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</si>
  <si>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</si>
  <si>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</si>
  <si>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</si>
  <si>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</si>
  <si>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</si>
  <si>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</si>
  <si>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</si>
  <si>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</si>
  <si>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</si>
  <si>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</si>
  <si>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</si>
  <si>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</si>
  <si>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</si>
  <si>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</si>
  <si>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</si>
  <si>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</si>
  <si>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</si>
  <si>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</si>
  <si>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</si>
  <si>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</si>
  <si>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</si>
  <si>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</si>
  <si>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</si>
  <si>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</si>
  <si>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</si>
  <si>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</si>
  <si>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</si>
  <si>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</si>
  <si>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</si>
  <si>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</si>
  <si>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</si>
  <si>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</si>
  <si>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</si>
  <si>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</si>
  <si>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</si>
  <si>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</si>
  <si>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</si>
  <si>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</si>
  <si>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</si>
  <si>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</si>
  <si>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</si>
  <si>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</si>
  <si>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</si>
  <si>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</si>
  <si>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</si>
  <si>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</si>
  <si>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</si>
  <si>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</si>
  <si>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</si>
  <si>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</si>
  <si>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</si>
  <si>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</si>
  <si>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</si>
  <si>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</si>
  <si>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</si>
  <si>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</si>
  <si>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</si>
  <si>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</si>
  <si>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</si>
  <si>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</si>
  <si>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</si>
  <si>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</si>
  <si>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</si>
  <si>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</si>
  <si>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</si>
  <si>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</si>
  <si>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</si>
  <si>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</si>
  <si>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</si>
  <si>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</si>
  <si>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</si>
  <si>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</si>
  <si>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</si>
  <si>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</si>
  <si>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</si>
  <si>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</si>
  <si>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</si>
  <si>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</si>
  <si>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</si>
  <si>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</si>
  <si>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</si>
  <si>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</si>
  <si>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</si>
  <si>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</si>
  <si>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</si>
  <si>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</si>
  <si>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</si>
  <si>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</si>
  <si>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</si>
  <si>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</si>
  <si>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</si>
  <si>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</si>
  <si>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</si>
  <si>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</si>
  <si>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</si>
  <si>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</si>
  <si>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</si>
  <si>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</si>
  <si>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</si>
  <si>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</si>
  <si>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</si>
  <si>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</si>
  <si>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</si>
  <si>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</si>
  <si>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</si>
  <si>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</si>
  <si>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</si>
  <si>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</si>
  <si>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</si>
  <si>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</si>
  <si>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</si>
  <si>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</si>
  <si>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</si>
  <si>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</si>
  <si>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</si>
  <si>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</si>
  <si>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</si>
  <si>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</si>
  <si>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</si>
  <si>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</si>
  <si>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</si>
  <si>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</si>
  <si>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</si>
  <si>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</si>
  <si>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</si>
  <si>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</si>
  <si>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</si>
  <si>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</si>
  <si>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</si>
  <si>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</si>
  <si>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</si>
  <si>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</si>
  <si>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</si>
  <si>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</si>
  <si>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</si>
  <si>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</si>
  <si>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</si>
  <si>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</si>
  <si>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</si>
  <si>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</si>
  <si>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</si>
  <si>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</si>
  <si>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</si>
  <si>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</si>
  <si>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</si>
  <si>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</si>
  <si>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</si>
  <si>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</si>
  <si>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</si>
  <si>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</si>
  <si>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</si>
  <si>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</si>
  <si>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</si>
  <si>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</si>
  <si>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</si>
  <si>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</si>
  <si>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</si>
  <si>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</si>
  <si>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</si>
  <si>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</si>
  <si>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</si>
  <si>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</si>
  <si>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</si>
  <si>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</si>
  <si>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</si>
  <si>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</si>
  <si>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</si>
  <si>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</si>
  <si>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</si>
  <si>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</si>
  <si>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</si>
  <si>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</si>
  <si>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</si>
  <si>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</si>
  <si>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</si>
  <si>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</si>
  <si>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</si>
  <si>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</si>
  <si>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</si>
  <si>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</si>
  <si>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</si>
  <si>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</si>
  <si>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</si>
  <si>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</si>
  <si>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</si>
  <si>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</si>
  <si>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</si>
  <si>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</si>
  <si>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</si>
  <si>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</si>
  <si>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</si>
  <si>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</si>
  <si>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</si>
  <si>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</si>
  <si>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</si>
  <si>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</si>
  <si>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</si>
  <si>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</si>
  <si>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</si>
  <si>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</si>
  <si>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</si>
  <si>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</si>
  <si>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</si>
  <si>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</si>
  <si>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</si>
  <si>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</si>
  <si>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</si>
  <si>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</si>
  <si>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</si>
  <si>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</si>
  <si>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</si>
  <si>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</si>
  <si>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</si>
  <si>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</si>
  <si>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</si>
  <si>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</si>
  <si>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</si>
  <si>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</si>
  <si>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</si>
  <si>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</si>
  <si>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</si>
  <si>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</si>
  <si>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</si>
  <si>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</si>
  <si>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</si>
  <si>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</si>
  <si>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</si>
  <si>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</si>
  <si>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</si>
  <si>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</si>
  <si>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</si>
  <si>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</si>
  <si>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</si>
  <si>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</si>
  <si>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</si>
  <si>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</si>
  <si>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</si>
  <si>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</si>
  <si>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</si>
  <si>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</si>
  <si>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</si>
  <si>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</si>
  <si>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</si>
  <si>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</si>
  <si>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</si>
  <si>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</si>
  <si>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</si>
  <si>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</si>
  <si>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</si>
  <si>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</si>
  <si>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</si>
  <si>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</si>
  <si>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</si>
  <si>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</si>
  <si>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</si>
  <si>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</si>
  <si>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</si>
  <si>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</si>
  <si>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</si>
  <si>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</si>
  <si>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</si>
  <si>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</si>
  <si>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</si>
  <si>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</si>
  <si>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</si>
  <si>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</si>
  <si>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</si>
  <si>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</si>
  <si>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</si>
  <si>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</si>
  <si>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</si>
  <si>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</si>
  <si>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</si>
  <si>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</si>
  <si>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</si>
  <si>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</si>
  <si>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</si>
  <si>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</si>
  <si>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</si>
  <si>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</si>
  <si>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</si>
  <si>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</si>
  <si>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</si>
  <si>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</si>
  <si>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</si>
  <si>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</si>
  <si>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</si>
  <si>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</si>
  <si>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</si>
  <si>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</si>
  <si>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</si>
  <si>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</si>
  <si>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</si>
  <si>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</si>
  <si>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</si>
  <si>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</si>
  <si>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</si>
  <si>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</si>
  <si>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</si>
  <si>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</si>
  <si>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</si>
  <si>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</si>
  <si>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</si>
  <si>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</si>
  <si>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</si>
  <si>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</si>
  <si>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</si>
  <si>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</si>
  <si>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</si>
  <si>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</si>
  <si>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</si>
  <si>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</si>
  <si>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</si>
  <si>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</si>
  <si>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</si>
  <si>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</si>
  <si>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</si>
  <si>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</si>
  <si>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</si>
  <si>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</si>
  <si>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</si>
  <si>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</si>
  <si>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</si>
  <si>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</si>
  <si>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</si>
  <si>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</si>
  <si>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</si>
  <si>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</si>
  <si>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</si>
  <si>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</si>
  <si>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</si>
  <si>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</si>
  <si>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</si>
  <si>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</si>
  <si>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</si>
  <si>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</si>
  <si>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</si>
  <si>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</si>
  <si>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</si>
  <si>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</si>
  <si>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</si>
  <si>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</si>
  <si>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</si>
  <si>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</si>
  <si>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</si>
  <si>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</si>
  <si>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</si>
  <si>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</si>
  <si>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</si>
  <si>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</si>
  <si>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</si>
  <si>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</si>
  <si>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</si>
  <si>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</si>
  <si>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</si>
  <si>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</si>
  <si>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</si>
  <si>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</si>
  <si>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</si>
  <si>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</si>
  <si>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</si>
  <si>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</si>
  <si>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</si>
  <si>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</si>
  <si>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</si>
  <si>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</si>
  <si>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</si>
  <si>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</si>
  <si>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</si>
  <si>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</si>
  <si>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</si>
  <si>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</si>
  <si>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</si>
  <si>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</si>
  <si>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</si>
  <si>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</si>
  <si>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</si>
  <si>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</si>
  <si>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</si>
  <si>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</si>
  <si>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</si>
  <si>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</si>
  <si>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</si>
  <si>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</si>
  <si>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</si>
  <si>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</si>
  <si>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</si>
  <si>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</si>
  <si>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</si>
  <si>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</si>
  <si>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</si>
  <si>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</si>
  <si>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</si>
  <si>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</si>
  <si>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</si>
  <si>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</si>
  <si>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</si>
  <si>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</si>
  <si>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</si>
  <si>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</si>
  <si>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</si>
  <si>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</si>
  <si>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</si>
  <si>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</si>
  <si>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</si>
  <si>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</si>
  <si>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</si>
  <si>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</si>
  <si>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</si>
  <si>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</si>
  <si>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</si>
  <si>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</si>
  <si>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</si>
  <si>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</si>
  <si>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</si>
  <si>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</si>
  <si>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</si>
  <si>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</si>
  <si>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</si>
  <si>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</si>
  <si>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</si>
  <si>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</si>
  <si>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</si>
  <si>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</si>
  <si>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</si>
  <si>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</si>
  <si>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</si>
  <si>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</si>
  <si>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</si>
  <si>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</si>
  <si>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</si>
  <si>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</si>
  <si>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</si>
  <si>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</si>
  <si>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</si>
  <si>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</si>
  <si>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</si>
  <si>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</si>
  <si>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</si>
  <si>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</si>
  <si>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</si>
  <si>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</si>
  <si>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</si>
  <si>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</si>
  <si>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</si>
  <si>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</si>
  <si>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</si>
  <si>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</si>
  <si>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</si>
  <si>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</si>
  <si>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</si>
  <si>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</si>
  <si>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</si>
  <si>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</si>
  <si>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</si>
  <si>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</si>
  <si>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</si>
  <si>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</si>
  <si>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</si>
  <si>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</si>
  <si>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</si>
  <si>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</si>
  <si>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</si>
  <si>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</si>
  <si>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</si>
  <si>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</si>
  <si>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</si>
  <si>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</si>
  <si>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</si>
  <si>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</si>
  <si>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</si>
  <si>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</si>
  <si>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</si>
  <si>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</si>
  <si>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</si>
  <si>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</si>
  <si>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</si>
  <si>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</si>
  <si>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</si>
  <si>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</si>
  <si>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</si>
  <si>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</si>
  <si>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</si>
  <si>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</si>
  <si>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</si>
  <si>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</si>
  <si>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</si>
  <si>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</si>
  <si>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</si>
  <si>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</si>
  <si>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</si>
  <si>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</si>
  <si>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</si>
  <si>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</si>
  <si>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</si>
  <si>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</si>
  <si>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</si>
  <si>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</si>
  <si>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</si>
  <si>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</si>
  <si>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</si>
  <si>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</si>
  <si>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</si>
  <si>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</si>
  <si>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</si>
  <si>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</si>
  <si>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</si>
  <si>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</si>
  <si>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</si>
  <si>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</si>
  <si>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</si>
  <si>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</si>
  <si>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</si>
  <si>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</si>
  <si>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</si>
  <si>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</si>
  <si>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</si>
  <si>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</si>
  <si>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</si>
  <si>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</si>
  <si>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</si>
  <si>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</si>
  <si>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</si>
  <si>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</si>
  <si>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</si>
  <si>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</si>
  <si>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</si>
  <si>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</si>
  <si>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</si>
  <si>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</si>
  <si>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</si>
  <si>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</si>
  <si>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</si>
  <si>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</si>
  <si>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</si>
  <si>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</si>
  <si>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</si>
  <si>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</si>
  <si>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</si>
  <si>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</si>
  <si>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</si>
  <si>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</si>
  <si>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</si>
  <si>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</si>
  <si>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</si>
  <si>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</si>
  <si>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</si>
  <si>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</si>
  <si>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</si>
  <si>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</si>
  <si>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</si>
  <si>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</si>
  <si>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</si>
  <si>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</si>
  <si>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</si>
  <si>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</si>
  <si>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</si>
  <si>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</si>
  <si>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</si>
  <si>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</si>
  <si>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</si>
  <si>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</si>
  <si>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</si>
  <si>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</si>
  <si>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</si>
  <si>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</si>
  <si>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</si>
  <si>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</si>
  <si>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</si>
  <si>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</si>
  <si>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</si>
  <si>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</si>
  <si>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</si>
  <si>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</si>
  <si>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</si>
  <si>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</si>
  <si>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</si>
  <si>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</si>
  <si>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</si>
  <si>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</si>
  <si>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</si>
  <si>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</si>
  <si>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</si>
  <si>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</si>
  <si>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</si>
  <si>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</si>
  <si>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</si>
  <si>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</si>
  <si>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</si>
  <si>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</si>
  <si>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</si>
  <si>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</si>
  <si>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</si>
  <si>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</si>
  <si>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</si>
  <si>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</si>
  <si>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</si>
  <si>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</si>
  <si>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</si>
  <si>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</si>
  <si>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</si>
  <si>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</si>
  <si>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</si>
  <si>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</si>
  <si>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</si>
  <si>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</si>
  <si>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</si>
  <si>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</si>
  <si>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</si>
  <si>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</si>
  <si>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</si>
  <si>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</si>
  <si>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</si>
  <si>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</si>
  <si>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</si>
  <si>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</si>
  <si>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</si>
  <si>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</si>
  <si>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</si>
  <si>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</si>
  <si>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</si>
  <si>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</si>
  <si>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</si>
  <si>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</si>
  <si>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</si>
  <si>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</si>
  <si>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</si>
  <si>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</si>
  <si>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</si>
  <si>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</si>
  <si>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</si>
  <si>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</si>
  <si>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</si>
  <si>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</si>
  <si>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</si>
  <si>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</si>
  <si>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</si>
  <si>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</si>
  <si>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</si>
  <si>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</si>
  <si>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</si>
  <si>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</si>
  <si>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</si>
  <si>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</si>
  <si>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</si>
  <si>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</si>
  <si>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</si>
  <si>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</si>
  <si>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</si>
  <si>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</si>
  <si>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</si>
  <si>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</si>
  <si>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</si>
  <si>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</si>
  <si>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</si>
  <si>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</si>
  <si>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</si>
  <si>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</si>
  <si>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</si>
  <si>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</si>
  <si>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</si>
  <si>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</si>
  <si>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</si>
  <si>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</si>
  <si>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</si>
  <si>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</si>
  <si>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</si>
  <si>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</si>
  <si>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</si>
  <si>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</si>
  <si>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</si>
  <si>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</si>
  <si>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</si>
  <si>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</si>
  <si>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</si>
  <si>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</si>
  <si>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</si>
  <si>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</si>
  <si>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</si>
  <si>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</si>
  <si>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</si>
  <si>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</si>
  <si>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</si>
  <si>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</si>
  <si>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</si>
  <si>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</si>
  <si>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</si>
  <si>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</si>
  <si>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</si>
  <si>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</si>
  <si>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</si>
  <si>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</si>
  <si>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</si>
  <si>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</si>
  <si>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</si>
  <si>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</si>
  <si>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</si>
  <si>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</si>
  <si>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</si>
  <si>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</si>
  <si>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</si>
  <si>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</si>
  <si>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</si>
  <si>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</si>
  <si>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</si>
  <si>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</si>
  <si>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</si>
  <si>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</si>
  <si>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</si>
  <si>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</si>
  <si>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</si>
  <si>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</si>
  <si>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</si>
  <si>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</si>
  <si>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</si>
  <si>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</si>
  <si>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</si>
  <si>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</si>
  <si>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</si>
  <si>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</si>
  <si>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</si>
  <si>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</si>
  <si>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</si>
  <si>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</si>
  <si>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</si>
  <si>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</si>
  <si>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</si>
  <si>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</si>
  <si>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</si>
  <si>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</si>
  <si>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</si>
  <si>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</si>
  <si>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</si>
  <si>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</si>
  <si>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</si>
  <si>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</si>
  <si>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</si>
  <si>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</si>
  <si>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</si>
  <si>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</si>
  <si>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</si>
  <si>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</si>
  <si>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</si>
  <si>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</si>
  <si>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</si>
  <si>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</si>
  <si>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</si>
  <si>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</si>
  <si>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</si>
  <si>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</si>
  <si>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</si>
  <si>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</si>
  <si>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</si>
  <si>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</si>
  <si>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</si>
  <si>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</si>
  <si>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</si>
  <si>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</si>
  <si>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</si>
  <si>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</si>
  <si>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</si>
  <si>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</si>
  <si>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</si>
  <si>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</si>
  <si>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</si>
  <si>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</si>
  <si>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</si>
  <si>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</si>
  <si>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</si>
  <si>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</si>
  <si>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</si>
  <si>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</si>
  <si>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</si>
  <si>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</si>
  <si>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</si>
  <si>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</si>
  <si>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</si>
  <si>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</si>
  <si>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</si>
  <si>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</si>
  <si>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</si>
  <si>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</si>
  <si>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</si>
  <si>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</si>
  <si>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</si>
  <si>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</si>
  <si>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</si>
  <si>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</si>
  <si>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</si>
  <si>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</si>
  <si>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</si>
  <si>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</si>
  <si>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</si>
  <si>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</si>
  <si>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</si>
  <si>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</si>
  <si>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</si>
  <si>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</si>
  <si>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</si>
  <si>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</si>
  <si>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</si>
  <si>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</si>
  <si>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</si>
  <si>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</si>
  <si>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</si>
  <si>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</si>
  <si>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</si>
  <si>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</si>
  <si>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</si>
  <si>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</si>
  <si>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</si>
  <si>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</si>
  <si>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</si>
  <si>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</si>
  <si>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</si>
  <si>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</si>
  <si>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</si>
  <si>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</si>
  <si>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</si>
  <si>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</si>
  <si>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</si>
  <si>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</si>
  <si>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</si>
  <si>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</si>
  <si>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</si>
  <si>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</si>
  <si>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</si>
  <si>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</si>
  <si>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</si>
  <si>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</si>
  <si>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</si>
  <si>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</si>
  <si>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</si>
  <si>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</si>
  <si>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</si>
  <si>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</si>
  <si>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</si>
  <si>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</si>
  <si>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</si>
  <si>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</si>
  <si>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</si>
  <si>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</si>
  <si>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</si>
  <si>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</si>
  <si>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</si>
  <si>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</si>
  <si>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</si>
  <si>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</si>
  <si>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</si>
  <si>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</si>
  <si>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</si>
  <si>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</si>
  <si>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</si>
  <si>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</si>
  <si>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</si>
  <si>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</si>
  <si>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</si>
  <si>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</si>
  <si>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</si>
  <si>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</si>
  <si>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</si>
  <si>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</si>
  <si>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</si>
  <si>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</si>
  <si>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</si>
  <si>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</si>
  <si>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</si>
  <si>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</si>
  <si>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</si>
  <si>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</si>
  <si>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</si>
  <si>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</si>
  <si>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</si>
  <si>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</si>
  <si>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</si>
  <si>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</si>
  <si>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</si>
  <si>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</si>
  <si>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</si>
  <si>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</si>
  <si>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</si>
  <si>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</si>
  <si>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</si>
  <si>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</si>
  <si>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</si>
  <si>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</si>
  <si>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</si>
  <si>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</si>
  <si>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</si>
  <si>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</si>
  <si>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</si>
  <si>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</si>
  <si>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</si>
  <si>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</si>
  <si>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</si>
  <si>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</si>
  <si>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</si>
  <si>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</si>
  <si>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</si>
  <si>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</si>
  <si>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</si>
  <si>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</si>
  <si>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</si>
  <si>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</si>
  <si>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</si>
  <si>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</si>
  <si>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</si>
  <si>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</si>
  <si>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</si>
  <si>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</si>
  <si>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</si>
  <si>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</si>
  <si>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</si>
  <si>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</si>
  <si>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</si>
  <si>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</si>
  <si>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</si>
  <si>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</si>
  <si>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</si>
  <si>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</si>
  <si>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</si>
  <si>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</si>
  <si>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</si>
  <si>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</si>
  <si>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</si>
  <si>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</si>
  <si>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</si>
  <si>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</si>
  <si>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</si>
  <si>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</si>
  <si>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</si>
  <si>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</si>
  <si>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</si>
  <si>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</si>
  <si>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</si>
  <si>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</si>
  <si>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</si>
  <si>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</si>
  <si>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</si>
  <si>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</si>
  <si>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</si>
  <si>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</si>
  <si>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</si>
  <si>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</si>
  <si>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</si>
  <si>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</si>
  <si>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</si>
  <si>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</si>
  <si>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</si>
  <si>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</si>
  <si>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</si>
  <si>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</si>
  <si>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</si>
  <si>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</si>
  <si>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</si>
  <si>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</si>
  <si>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</si>
  <si>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</si>
  <si>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</si>
  <si>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</si>
  <si>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</si>
  <si>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</si>
  <si>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</si>
  <si>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</si>
  <si>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</si>
  <si>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</si>
  <si>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</si>
  <si>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</si>
  <si>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</si>
  <si>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</si>
  <si>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</si>
  <si>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</si>
  <si>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</si>
  <si>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</si>
  <si>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</si>
  <si>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</si>
  <si>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</si>
  <si>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</si>
  <si>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</si>
  <si>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</si>
  <si>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</si>
  <si>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</si>
  <si>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</si>
  <si>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</si>
  <si>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</si>
  <si>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</si>
  <si>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</si>
  <si>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</si>
  <si>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</si>
  <si>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</si>
  <si>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</si>
  <si>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</si>
  <si>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</si>
  <si>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</si>
  <si>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</si>
  <si>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</si>
  <si>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</si>
  <si>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</si>
  <si>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</si>
  <si>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</si>
  <si>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</si>
  <si>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</si>
  <si>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</si>
  <si>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</si>
  <si>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</si>
  <si>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</si>
  <si>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</si>
  <si>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</si>
  <si>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</si>
  <si>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</si>
  <si>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</si>
  <si>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</si>
  <si>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</si>
  <si>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</si>
  <si>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</si>
  <si>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</si>
  <si>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</si>
  <si>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</si>
  <si>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</si>
  <si>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</si>
  <si>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</si>
  <si>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</si>
  <si>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</si>
  <si>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</si>
  <si>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</si>
  <si>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</si>
  <si>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</si>
  <si>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</si>
  <si>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</si>
  <si>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</si>
  <si>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</si>
  <si>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</si>
  <si>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</si>
  <si>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</si>
  <si>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</si>
  <si>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</si>
  <si>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</si>
  <si>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</si>
  <si>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</si>
  <si>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</si>
  <si>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</si>
  <si>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</si>
  <si>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</si>
  <si>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</si>
  <si>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</si>
  <si>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</si>
  <si>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</si>
  <si>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</si>
  <si>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</si>
  <si>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</si>
  <si>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</si>
  <si>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</si>
  <si>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</si>
  <si>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</si>
  <si>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</si>
  <si>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</si>
  <si>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</si>
  <si>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</si>
  <si>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</si>
  <si>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</si>
  <si>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</si>
  <si>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</si>
  <si>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</si>
  <si>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</si>
  <si>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</si>
  <si>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</si>
  <si>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</si>
  <si>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</si>
  <si>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</si>
  <si>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</si>
  <si>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</si>
  <si>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</si>
  <si>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</si>
  <si>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</si>
  <si>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</si>
  <si>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</si>
  <si>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</si>
  <si>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</si>
  <si>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</si>
  <si>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</si>
  <si>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</si>
  <si>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</si>
  <si>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</si>
  <si>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</si>
  <si>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</si>
  <si>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</si>
  <si>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</si>
  <si>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</si>
  <si>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</si>
  <si>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</si>
  <si>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</si>
  <si>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</si>
  <si>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</si>
  <si>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</si>
  <si>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</si>
  <si>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</si>
  <si>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</si>
  <si>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</si>
  <si>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</si>
  <si>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</si>
  <si>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</si>
  <si>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</si>
  <si>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</si>
  <si>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</si>
  <si>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</si>
  <si>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</si>
  <si>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</si>
  <si>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</si>
  <si>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</si>
  <si>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</si>
  <si>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</si>
  <si>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</si>
  <si>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</si>
  <si>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</si>
  <si>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</si>
  <si>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</si>
  <si>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</si>
  <si>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</si>
  <si>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</si>
  <si>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</si>
  <si>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</si>
  <si>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</si>
  <si>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</si>
  <si>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</si>
  <si>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</si>
  <si>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</si>
  <si>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</si>
  <si>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</si>
  <si>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</si>
  <si>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</si>
  <si>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</si>
  <si>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</si>
  <si>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</si>
  <si>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</si>
  <si>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</si>
  <si>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</si>
  <si>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</si>
  <si>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</si>
  <si>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</si>
  <si>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</si>
  <si>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</si>
  <si>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</si>
  <si>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</si>
  <si>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</si>
  <si>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</si>
  <si>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</si>
  <si>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</si>
  <si>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</si>
  <si>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</si>
  <si>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</si>
  <si>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</si>
  <si>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</si>
  <si>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</si>
  <si>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</si>
  <si>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</si>
  <si>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</si>
  <si>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</si>
  <si>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</si>
  <si>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</si>
  <si>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</si>
  <si>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</si>
  <si>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</si>
  <si>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</si>
  <si>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</si>
  <si>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</si>
  <si>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</si>
  <si>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</si>
  <si>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</si>
  <si>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</si>
  <si>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</si>
  <si>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</si>
  <si>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</si>
  <si>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</si>
  <si>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</si>
  <si>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</si>
  <si>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</si>
  <si>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</si>
  <si>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</si>
  <si>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</si>
  <si>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</si>
  <si>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</si>
  <si>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</si>
  <si>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</si>
  <si>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</si>
  <si>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</si>
  <si>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</si>
  <si>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</si>
  <si>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</si>
  <si>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</si>
  <si>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</si>
  <si>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</si>
  <si>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</si>
  <si>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</si>
  <si>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</si>
  <si>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</si>
  <si>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</si>
  <si>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</si>
  <si>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</si>
  <si>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</si>
  <si>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</si>
  <si>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</si>
  <si>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</si>
  <si>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</si>
  <si>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</si>
  <si>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</si>
  <si>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</si>
  <si>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</si>
  <si>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</si>
  <si>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</si>
  <si>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</si>
  <si>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</si>
  <si>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</si>
  <si>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</si>
  <si>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</si>
  <si>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</si>
  <si>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</si>
  <si>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</si>
  <si>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</si>
  <si>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</si>
  <si>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</si>
  <si>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</si>
  <si>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</si>
  <si>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</si>
  <si>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</si>
  <si>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</si>
  <si>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</si>
  <si>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</si>
  <si>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</si>
  <si>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</si>
  <si>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</si>
  <si>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</si>
  <si>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</si>
  <si>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</si>
  <si>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</si>
  <si>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</si>
  <si>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</si>
  <si>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</si>
  <si>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</si>
  <si>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</si>
  <si>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</si>
  <si>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</si>
  <si>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</si>
  <si>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</si>
  <si>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</si>
  <si>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</si>
  <si>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</si>
  <si>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</si>
  <si>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</si>
  <si>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</si>
  <si>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</si>
  <si>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</si>
  <si>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</si>
  <si>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</si>
  <si>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</si>
  <si>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</si>
  <si>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</si>
  <si>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</si>
  <si>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</si>
  <si>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</si>
  <si>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</si>
  <si>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</si>
  <si>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</si>
  <si>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</si>
  <si>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</si>
  <si>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</si>
  <si>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</si>
  <si>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</si>
  <si>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</si>
  <si>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</si>
  <si>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</si>
  <si>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</si>
  <si>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</si>
  <si>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</si>
  <si>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</si>
  <si>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</si>
  <si>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</si>
  <si>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</si>
  <si>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</si>
  <si>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</si>
  <si>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</si>
  <si>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</si>
  <si>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</si>
  <si>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</si>
  <si>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</si>
  <si>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</si>
  <si>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</si>
  <si>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</si>
  <si>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</si>
  <si>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</si>
  <si>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</si>
  <si>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</si>
  <si>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</si>
  <si>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</si>
  <si>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</si>
  <si>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</si>
  <si>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</si>
  <si>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</si>
  <si>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</si>
  <si>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</si>
  <si>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</si>
  <si>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</si>
  <si>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</si>
  <si>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</si>
  <si>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</si>
  <si>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</si>
  <si>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</si>
  <si>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</si>
  <si>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</si>
  <si>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</si>
  <si>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</si>
  <si>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</si>
  <si>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</si>
  <si>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</si>
  <si>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</si>
  <si>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</si>
  <si>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</si>
  <si>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</si>
  <si>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</si>
  <si>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</si>
  <si>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</si>
  <si>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</si>
  <si>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</si>
  <si>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</si>
  <si>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</si>
  <si>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</si>
  <si>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</si>
  <si>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</si>
  <si>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</si>
  <si>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</si>
  <si>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</si>
  <si>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</si>
  <si>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</si>
  <si>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</si>
  <si>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</si>
  <si>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</si>
  <si>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</si>
  <si>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</si>
  <si>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</si>
  <si>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</si>
  <si>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</si>
  <si>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</si>
  <si>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</si>
  <si>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</si>
  <si>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</si>
  <si>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</si>
  <si>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</si>
  <si>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</si>
  <si>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</si>
  <si>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</si>
  <si>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</si>
  <si>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</si>
  <si>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</si>
  <si>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</si>
  <si>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</si>
  <si>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</si>
  <si>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</si>
  <si>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</si>
  <si>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</si>
  <si>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</si>
  <si>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</si>
  <si>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</si>
  <si>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</si>
  <si>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</si>
  <si>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</si>
  <si>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</si>
  <si>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</si>
  <si>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</si>
  <si>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</si>
  <si>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</si>
  <si>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</si>
  <si>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</si>
  <si>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</si>
  <si>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</si>
  <si>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</si>
  <si>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</si>
  <si>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</si>
  <si>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</si>
  <si>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</si>
  <si>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</si>
  <si>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</si>
  <si>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</si>
  <si>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</si>
  <si>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</si>
  <si>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</si>
  <si>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</si>
  <si>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</si>
  <si>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</si>
  <si>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</si>
  <si>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</si>
  <si>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</si>
  <si>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</si>
  <si>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</si>
  <si>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</si>
  <si>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</si>
  <si>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</si>
  <si>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</si>
  <si>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</si>
  <si>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</si>
  <si>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</si>
  <si>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</si>
  <si>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</si>
  <si>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</si>
  <si>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</si>
  <si>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</si>
  <si>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</si>
  <si>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</si>
  <si>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</si>
  <si>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</si>
  <si>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</si>
  <si>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</si>
  <si>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</si>
  <si>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</si>
  <si>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</si>
  <si>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</si>
  <si>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</si>
  <si>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</si>
  <si>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</si>
  <si>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</si>
  <si>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</si>
  <si>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</si>
  <si>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</si>
  <si>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</si>
  <si>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</si>
  <si>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</si>
  <si>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</si>
  <si>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</si>
  <si>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</si>
  <si>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</si>
  <si>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</si>
  <si>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</si>
  <si>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</si>
  <si>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</si>
  <si>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</si>
  <si>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</si>
  <si>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</si>
  <si>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</si>
  <si>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</si>
  <si>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</si>
  <si>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</si>
  <si>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</si>
  <si>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</si>
  <si>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</si>
  <si>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</si>
  <si>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</si>
  <si>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</si>
  <si>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</si>
  <si>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</si>
  <si>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</si>
  <si>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</si>
  <si>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</si>
  <si>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</si>
  <si>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</si>
  <si>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</si>
  <si>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</si>
  <si>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</si>
  <si>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</si>
  <si>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</si>
  <si>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</si>
  <si>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</si>
  <si>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</si>
  <si>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</si>
  <si>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</si>
  <si>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</si>
  <si>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</si>
  <si>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</si>
  <si>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</si>
  <si>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</si>
  <si>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</si>
  <si>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</si>
  <si>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</si>
  <si>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</si>
  <si>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</si>
  <si>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</si>
  <si>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</si>
  <si>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</si>
  <si>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</si>
  <si>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</si>
  <si>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</si>
  <si>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</si>
  <si>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</si>
  <si>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</si>
  <si>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</si>
  <si>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</si>
  <si>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</si>
  <si>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</si>
  <si>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</si>
  <si>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</si>
  <si>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</si>
  <si>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</si>
  <si>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</si>
  <si>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</si>
  <si>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</si>
  <si>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</si>
  <si>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</si>
  <si>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</si>
  <si>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</si>
  <si>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</si>
  <si>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</si>
  <si>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</si>
  <si>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</si>
  <si>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</si>
  <si>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</si>
  <si>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</si>
  <si>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</si>
  <si>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</si>
  <si>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</si>
  <si>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</si>
  <si>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</si>
  <si>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</si>
  <si>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</si>
  <si>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</si>
  <si>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</si>
  <si>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</si>
  <si>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</si>
  <si>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</si>
  <si>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</si>
  <si>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</si>
  <si>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</si>
  <si>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</si>
  <si>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</si>
  <si>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</si>
  <si>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</si>
  <si>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</si>
  <si>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</si>
  <si>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</si>
  <si>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</si>
  <si>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</si>
  <si>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</si>
  <si>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</si>
  <si>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</si>
  <si>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</si>
  <si>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</si>
  <si>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</si>
  <si>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</si>
  <si>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</si>
  <si>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</si>
  <si>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</si>
  <si>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</si>
  <si>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</si>
  <si>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</si>
  <si>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</si>
  <si>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</si>
  <si>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</si>
  <si>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</si>
  <si>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</si>
  <si>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</si>
  <si>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</si>
  <si>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</si>
  <si>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</si>
  <si>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</si>
  <si>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</si>
  <si>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</si>
  <si>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</si>
  <si>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</si>
  <si>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</si>
  <si>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</si>
  <si>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</si>
  <si>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</si>
  <si>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</si>
  <si>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</si>
  <si>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</si>
  <si>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</si>
  <si>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</si>
  <si>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</si>
  <si>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</si>
  <si>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</si>
  <si>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</si>
  <si>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</si>
  <si>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</si>
  <si>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</si>
  <si>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</si>
  <si>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</si>
  <si>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</si>
  <si>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</si>
  <si>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</si>
  <si>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</si>
  <si>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</si>
  <si>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</si>
  <si>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</si>
  <si>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</si>
  <si>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</si>
  <si>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</si>
  <si>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</si>
  <si>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</si>
  <si>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</si>
  <si>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</si>
  <si>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</si>
  <si>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</si>
  <si>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</si>
  <si>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</si>
  <si>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</si>
  <si>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</si>
  <si>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</si>
  <si>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</si>
  <si>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</si>
  <si>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</si>
  <si>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</si>
  <si>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</si>
  <si>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</si>
  <si>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</si>
  <si>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</si>
  <si>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</si>
  <si>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</si>
  <si>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</si>
  <si>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</si>
  <si>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</si>
  <si>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</si>
  <si>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</si>
  <si>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</si>
  <si>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</si>
  <si>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</si>
  <si>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</si>
  <si>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</si>
  <si>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</si>
  <si>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</si>
  <si>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</si>
  <si>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</si>
  <si>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</si>
  <si>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</si>
  <si>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</si>
  <si>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</si>
  <si>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</si>
  <si>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</si>
  <si>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</si>
  <si>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</si>
  <si>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</si>
  <si>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</si>
  <si>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</si>
  <si>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</si>
  <si>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</si>
  <si>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</si>
  <si>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</si>
  <si>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</si>
  <si>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</si>
  <si>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</si>
  <si>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</si>
  <si>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</si>
  <si>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</si>
  <si>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</si>
  <si>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</si>
  <si>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2021-23-10000732</t>
  </si>
  <si>
    <t>Prestar los servicios de educación inicial en el marco de la atención integral en Desarrollo Infantil en
Medio Familiar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</si>
  <si>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230182016</t>
  </si>
  <si>
    <t>PRESTAR SERVICIOS DE ATENCION INTEGRAL A NIÑOS Y NIÑAS MENORES DE 5 AÑOS O HASTA SU INGRESO AL GRADO TRANSICION CON EL FIN DE PROMOVER EL DESARROLLO INTEGRAL DE LA PRIMERA INFANCIA CONFORME AL MANUAL OPERATIVO DE LA MODALIDAD INSTITUCIONAL Y LAS DIRECTRICES ESTABLECIDAS POR EL ICBF EN EL MARCO DE LA POLITICA DE ESTADO PARA EL DESARROLLO INTEGRAL DE LA PRIMERA INFANCIA DE CERO A SIEMPRE EN EL SERVICIO CDI</t>
  </si>
  <si>
    <t>230212016</t>
  </si>
  <si>
    <t>231902010</t>
  </si>
  <si>
    <t>231692011</t>
  </si>
  <si>
    <t>230992012</t>
  </si>
  <si>
    <t>232272012</t>
  </si>
  <si>
    <t>233392012</t>
  </si>
  <si>
    <t>2302412014</t>
  </si>
  <si>
    <t>NO</t>
  </si>
  <si>
    <t>2303082014</t>
  </si>
  <si>
    <t>2304142014</t>
  </si>
  <si>
    <t>2302752016</t>
  </si>
  <si>
    <t>2304882016</t>
  </si>
  <si>
    <t>2305402016</t>
  </si>
  <si>
    <t>23003682017</t>
  </si>
  <si>
    <t>23001032019</t>
  </si>
  <si>
    <t>232009206</t>
  </si>
  <si>
    <t>PRESTAR SERVICIOS DE ATENCION INTEGRAL A NIÑOS Y NIÑAS MENORES DE 5 AÑOS O HASTA SU INGRESO AL GRADO TRANSICION CON EL FIN DE PROMOVER EL DESARROLLO INTEGRAL DE LA PRIMERA INFANCIA CONFORME AL MANUAL OPERATIVO DE LA MODALIDAD INSTITUCIONAL Y LAS DIRECTRICES ESTABLECIDAS POR EL ICBF EN EL MARCO DE LA POLITICA DE ESTADO PARA EL DESARROLLO INTEGRAL DE LA PRIMERA INFANCIA DE CERO A SIEMPRE EN EL SERVICIO HI</t>
  </si>
  <si>
    <t>23262004003</t>
  </si>
  <si>
    <t>23262003373</t>
  </si>
  <si>
    <t>23262002001</t>
  </si>
  <si>
    <t>23262005004</t>
  </si>
  <si>
    <t>232007025</t>
  </si>
  <si>
    <t>231891104</t>
  </si>
  <si>
    <t>231892014</t>
  </si>
  <si>
    <t>232006002</t>
  </si>
  <si>
    <t>232020334</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</si>
  <si>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</si>
  <si>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DAISSY DEL CARMEN CORDERO BARON</t>
  </si>
  <si>
    <t>232008197</t>
  </si>
  <si>
    <t>3002729489</t>
  </si>
  <si>
    <t>CALLE 3C #1D-04 BARRIO BRISAS DEL SINU</t>
  </si>
  <si>
    <t>VALLESINU@HOTMAIL.COM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</si>
</sst>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85" zoomScaleNormal="85" zoomScaleSheetLayoutView="40" zoomScalePageLayoutView="40" workbookViewId="0">
      <selection activeCell="B211" sqref="B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7109375" style="4" customWidth="1"/>
    <col min="11" max="12" width="21.42578125" style="4" customWidth="1"/>
    <col min="13" max="13" width="12.5703125" style="4" customWidth="1"/>
    <col min="14" max="14" width="22.5703125" style="4" customWidth="1"/>
    <col min="15" max="15" width="29.28515625" style="4" customWidth="1"/>
    <col min="16" max="16" width="4.28515625" style="75" customWidth="1"/>
    <col min="17" max="17" width="9.42578125" style="4" hidden="1"/>
    <col min="18" max="18" width="14.42578125" style="4" hidden="1"/>
    <col min="19" max="19" width="15.28515625" style="4" hidden="1"/>
    <col min="20" max="20" width="12.7109375" style="4" hidden="1"/>
    <col min="21" max="21" width="17" style="4" hidden="1"/>
    <col min="22" max="22" width="8" style="4" hidden="1"/>
    <col min="23" max="23" width="15.5703125" style="4" hidden="1"/>
    <col min="24" max="24" width="18" style="4" hidden="1"/>
    <col min="25" max="25" width="14.7109375" style="4" hidden="1"/>
    <col min="26" max="26" width="13.7109375" style="4" hidden="1"/>
    <col min="27" max="27" width="11.7109375" style="4" hidden="1"/>
    <col min="28" max="28" width="20.28515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220</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812000325</v>
      </c>
      <c r="C20" s="5"/>
      <c r="D20" s="73"/>
      <c r="E20" s="5"/>
      <c r="F20" s="5"/>
      <c r="G20" s="5"/>
      <c r="H20" s="184"/>
      <c r="I20" s="147" t="s">
        <v>220</v>
      </c>
      <c r="J20" s="148" t="s">
        <v>487</v>
      </c>
      <c r="K20" s="149">
        <v>9232035303</v>
      </c>
      <c r="L20" s="150">
        <v>44194</v>
      </c>
      <c r="M20" s="150">
        <v>44561</v>
      </c>
      <c r="N20" s="133">
        <f>+(M20-L20)/30</f>
        <v>12.233333333333333</v>
      </c>
      <c r="O20" s="136"/>
      <c r="U20" s="132"/>
      <c r="V20" s="105">
        <f ca="1">NOW()</f>
        <v>44194.760969212963</v>
      </c>
      <c r="W20" s="105">
        <f ca="1">NOW()</f>
        <v>44194.760969212963</v>
      </c>
    </row>
    <row r="21" spans="1:23" ht="30" customHeight="1" outlineLevel="1" x14ac:dyDescent="0.25">
      <c r="A21" s="9"/>
      <c r="B21" s="71"/>
      <c r="C21" s="5"/>
      <c r="D21" s="5"/>
      <c r="E21" s="5"/>
      <c r="F21" s="5"/>
      <c r="G21" s="5"/>
      <c r="H21" s="70"/>
      <c r="I21" s="147" t="s">
        <v>220</v>
      </c>
      <c r="J21" s="148" t="s">
        <v>489</v>
      </c>
      <c r="K21" s="149"/>
      <c r="L21" s="150">
        <v>44194</v>
      </c>
      <c r="M21" s="150">
        <v>44561</v>
      </c>
      <c r="N21" s="133">
        <f t="shared" ref="N21:N35" si="0">+(M21-L21)/30</f>
        <v>12.233333333333333</v>
      </c>
      <c r="O21" s="137"/>
    </row>
    <row r="22" spans="1:23" ht="30" customHeight="1" outlineLevel="1" x14ac:dyDescent="0.25">
      <c r="A22" s="9"/>
      <c r="B22" s="71"/>
      <c r="C22" s="5"/>
      <c r="D22" s="5"/>
      <c r="E22" s="5"/>
      <c r="F22" s="5"/>
      <c r="G22" s="5"/>
      <c r="H22" s="70"/>
      <c r="I22" s="147" t="s">
        <v>220</v>
      </c>
      <c r="J22" s="148" t="s">
        <v>489</v>
      </c>
      <c r="K22" s="149"/>
      <c r="L22" s="150">
        <v>44194</v>
      </c>
      <c r="M22" s="150">
        <v>44561</v>
      </c>
      <c r="N22" s="134">
        <f t="shared" ref="N22:N33" si="1">+(M22-L22)/30</f>
        <v>12.233333333333333</v>
      </c>
      <c r="O22" s="137"/>
    </row>
    <row r="23" spans="1:23" ht="30" customHeight="1" outlineLevel="1" x14ac:dyDescent="0.25">
      <c r="A23" s="9"/>
      <c r="B23" s="101"/>
      <c r="C23" s="21"/>
      <c r="D23" s="21"/>
      <c r="E23" s="21"/>
      <c r="F23" s="5"/>
      <c r="G23" s="5"/>
      <c r="H23" s="70"/>
      <c r="I23" s="147" t="s">
        <v>220</v>
      </c>
      <c r="J23" s="148" t="s">
        <v>487</v>
      </c>
      <c r="K23" s="149"/>
      <c r="L23" s="150">
        <v>44194</v>
      </c>
      <c r="M23" s="150">
        <v>44561</v>
      </c>
      <c r="N23" s="134">
        <f t="shared" si="1"/>
        <v>12.233333333333333</v>
      </c>
      <c r="O23" s="137"/>
      <c r="Q23" s="104"/>
      <c r="R23" s="55"/>
      <c r="S23" s="105"/>
      <c r="T23" s="105"/>
    </row>
    <row r="24" spans="1:23" ht="30" customHeight="1" outlineLevel="1" x14ac:dyDescent="0.25">
      <c r="A24" s="9"/>
      <c r="B24" s="101"/>
      <c r="C24" s="21"/>
      <c r="D24" s="21"/>
      <c r="E24" s="21"/>
      <c r="F24" s="5"/>
      <c r="G24" s="5"/>
      <c r="H24" s="70"/>
      <c r="I24" s="147" t="s">
        <v>220</v>
      </c>
      <c r="J24" s="148" t="s">
        <v>504</v>
      </c>
      <c r="K24" s="149"/>
      <c r="L24" s="150">
        <v>44194</v>
      </c>
      <c r="M24" s="150">
        <v>44561</v>
      </c>
      <c r="N24" s="134">
        <f t="shared" si="1"/>
        <v>12.233333333333333</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DE FAMILIA Y VECINOS Y O ACUDIENTES USUARIOS DEL CENTRO DE DESARROLLO INFANTIL C.D.I VALLECITO DEL SINU</v>
      </c>
      <c r="C38" s="176"/>
      <c r="D38" s="176"/>
      <c r="E38" s="176"/>
      <c r="F38" s="176"/>
      <c r="G38" s="5"/>
      <c r="H38" s="130"/>
      <c r="I38" s="188" t="s">
        <v>7</v>
      </c>
      <c r="J38" s="188"/>
      <c r="K38" s="188"/>
      <c r="L38" s="188"/>
      <c r="M38" s="188"/>
      <c r="N38" s="188"/>
      <c r="O38" s="131"/>
    </row>
    <row r="39" spans="1:16" ht="43.15" customHeight="1" thickBot="1" x14ac:dyDescent="0.3">
      <c r="A39" s="10"/>
      <c r="B39" s="11"/>
      <c r="C39" s="11"/>
      <c r="D39" s="11"/>
      <c r="E39" s="11"/>
      <c r="F39" s="11"/>
      <c r="G39" s="11"/>
      <c r="H39" s="10"/>
      <c r="I39" s="220" t="s">
        <v>2677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9" t="s">
        <v>2678</v>
      </c>
      <c r="E48" s="143">
        <v>42398</v>
      </c>
      <c r="F48" s="143">
        <v>42674</v>
      </c>
      <c r="G48" s="158">
        <f>IF(AND(E48&lt;&gt;"",F48&lt;&gt;""),((F48-E48)/30),"")</f>
        <v>9.1999999999999993</v>
      </c>
      <c r="H48" s="120" t="s">
        <v>2679</v>
      </c>
      <c r="I48" s="113" t="s">
        <v>220</v>
      </c>
      <c r="J48" s="113" t="s">
        <v>487</v>
      </c>
      <c r="K48" s="115">
        <v>1051430566</v>
      </c>
      <c r="L48" s="114" t="s">
        <v>1148</v>
      </c>
      <c r="M48" s="116">
        <v>1</v>
      </c>
      <c r="N48" s="114" t="s">
        <v>2634</v>
      </c>
      <c r="O48" s="114"/>
      <c r="P48" s="78"/>
    </row>
    <row r="49" spans="1:16" s="6" customFormat="1" ht="24.75" customHeight="1" x14ac:dyDescent="0.25">
      <c r="A49" s="141">
        <v>2</v>
      </c>
      <c r="B49" s="111" t="s">
        <v>2664</v>
      </c>
      <c r="C49" s="112" t="s">
        <v>31</v>
      </c>
      <c r="D49" s="119" t="s">
        <v>2678</v>
      </c>
      <c r="E49" s="143">
        <v>42398</v>
      </c>
      <c r="F49" s="143">
        <v>42674</v>
      </c>
      <c r="G49" s="158">
        <f t="shared" ref="G49:G50" si="2">IF(AND(E49&lt;&gt;"",F49&lt;&gt;""),((F49-E49)/30),"")</f>
        <v>9.1999999999999993</v>
      </c>
      <c r="H49" s="120" t="s">
        <v>2679</v>
      </c>
      <c r="I49" s="113" t="s">
        <v>220</v>
      </c>
      <c r="J49" s="113" t="s">
        <v>489</v>
      </c>
      <c r="K49" s="121">
        <v>1051430566</v>
      </c>
      <c r="L49" s="114" t="s">
        <v>1148</v>
      </c>
      <c r="M49" s="116">
        <v>1</v>
      </c>
      <c r="N49" s="114" t="s">
        <v>2634</v>
      </c>
      <c r="O49" s="114"/>
      <c r="P49" s="78"/>
    </row>
    <row r="50" spans="1:16" s="6" customFormat="1" ht="24.75" customHeight="1" x14ac:dyDescent="0.25">
      <c r="A50" s="141">
        <v>3</v>
      </c>
      <c r="B50" s="111" t="s">
        <v>2664</v>
      </c>
      <c r="C50" s="112" t="s">
        <v>31</v>
      </c>
      <c r="D50" s="110" t="s">
        <v>2680</v>
      </c>
      <c r="E50" s="143">
        <v>42398</v>
      </c>
      <c r="F50" s="143">
        <v>42674</v>
      </c>
      <c r="G50" s="158">
        <f t="shared" si="2"/>
        <v>9.1999999999999993</v>
      </c>
      <c r="H50" s="120" t="s">
        <v>2679</v>
      </c>
      <c r="I50" s="113" t="s">
        <v>220</v>
      </c>
      <c r="J50" s="113" t="s">
        <v>487</v>
      </c>
      <c r="K50" s="115">
        <v>1386627510</v>
      </c>
      <c r="L50" s="114" t="s">
        <v>1148</v>
      </c>
      <c r="M50" s="116">
        <v>1</v>
      </c>
      <c r="N50" s="114" t="s">
        <v>2634</v>
      </c>
      <c r="O50" s="114"/>
      <c r="P50" s="78"/>
    </row>
    <row r="51" spans="1:16" s="6" customFormat="1" ht="24.75" customHeight="1" outlineLevel="1" x14ac:dyDescent="0.25">
      <c r="A51" s="141">
        <v>4</v>
      </c>
      <c r="B51" s="111" t="s">
        <v>2664</v>
      </c>
      <c r="C51" s="112" t="s">
        <v>31</v>
      </c>
      <c r="D51" s="119" t="s">
        <v>2680</v>
      </c>
      <c r="E51" s="143">
        <v>42398</v>
      </c>
      <c r="F51" s="143">
        <v>42674</v>
      </c>
      <c r="G51" s="158">
        <f t="shared" ref="G51:G107" si="3">IF(AND(E51&lt;&gt;"",F51&lt;&gt;""),((F51-E51)/30),"")</f>
        <v>9.1999999999999993</v>
      </c>
      <c r="H51" s="120" t="s">
        <v>2679</v>
      </c>
      <c r="I51" s="113" t="s">
        <v>220</v>
      </c>
      <c r="J51" s="113" t="s">
        <v>504</v>
      </c>
      <c r="K51" s="115">
        <v>1386627510</v>
      </c>
      <c r="L51" s="114" t="s">
        <v>1148</v>
      </c>
      <c r="M51" s="116">
        <v>1</v>
      </c>
      <c r="N51" s="114" t="s">
        <v>27</v>
      </c>
      <c r="O51" s="114"/>
      <c r="P51" s="78"/>
    </row>
    <row r="52" spans="1:16" s="7" customFormat="1" ht="24.75" customHeight="1" outlineLevel="1" x14ac:dyDescent="0.25">
      <c r="A52" s="142">
        <v>5</v>
      </c>
      <c r="B52" s="111" t="s">
        <v>2664</v>
      </c>
      <c r="C52" s="112" t="s">
        <v>31</v>
      </c>
      <c r="D52" s="110" t="s">
        <v>2681</v>
      </c>
      <c r="E52" s="143">
        <v>40182</v>
      </c>
      <c r="F52" s="143">
        <v>40543</v>
      </c>
      <c r="G52" s="158">
        <f t="shared" si="3"/>
        <v>12.033333333333333</v>
      </c>
      <c r="H52" s="120" t="s">
        <v>2679</v>
      </c>
      <c r="I52" s="113" t="s">
        <v>220</v>
      </c>
      <c r="J52" s="113" t="s">
        <v>487</v>
      </c>
      <c r="K52" s="115">
        <v>160143386</v>
      </c>
      <c r="L52" s="114" t="s">
        <v>1148</v>
      </c>
      <c r="M52" s="116">
        <v>1</v>
      </c>
      <c r="N52" s="114" t="s">
        <v>27</v>
      </c>
      <c r="O52" s="114"/>
      <c r="P52" s="79"/>
    </row>
    <row r="53" spans="1:16" s="7" customFormat="1" ht="24.75" customHeight="1" outlineLevel="1" x14ac:dyDescent="0.25">
      <c r="A53" s="142">
        <v>6</v>
      </c>
      <c r="B53" s="111" t="s">
        <v>2664</v>
      </c>
      <c r="C53" s="112" t="s">
        <v>31</v>
      </c>
      <c r="D53" s="110" t="s">
        <v>2682</v>
      </c>
      <c r="E53" s="143">
        <v>40574</v>
      </c>
      <c r="F53" s="143">
        <v>40908</v>
      </c>
      <c r="G53" s="158">
        <f t="shared" si="3"/>
        <v>11.133333333333333</v>
      </c>
      <c r="H53" s="120" t="s">
        <v>2679</v>
      </c>
      <c r="I53" s="113" t="s">
        <v>220</v>
      </c>
      <c r="J53" s="113" t="s">
        <v>487</v>
      </c>
      <c r="K53" s="115">
        <v>1092039308</v>
      </c>
      <c r="L53" s="114" t="s">
        <v>1148</v>
      </c>
      <c r="M53" s="116">
        <v>1</v>
      </c>
      <c r="N53" s="114" t="s">
        <v>27</v>
      </c>
      <c r="O53" s="114"/>
      <c r="P53" s="79"/>
    </row>
    <row r="54" spans="1:16" s="7" customFormat="1" ht="24.75" customHeight="1" outlineLevel="1" x14ac:dyDescent="0.25">
      <c r="A54" s="142">
        <v>7</v>
      </c>
      <c r="B54" s="111" t="s">
        <v>2664</v>
      </c>
      <c r="C54" s="112" t="s">
        <v>31</v>
      </c>
      <c r="D54" s="110" t="s">
        <v>2683</v>
      </c>
      <c r="E54" s="143">
        <v>40927</v>
      </c>
      <c r="F54" s="143">
        <v>41090</v>
      </c>
      <c r="G54" s="158">
        <f t="shared" si="3"/>
        <v>5.4333333333333336</v>
      </c>
      <c r="H54" s="120" t="s">
        <v>2679</v>
      </c>
      <c r="I54" s="113" t="s">
        <v>220</v>
      </c>
      <c r="J54" s="113" t="s">
        <v>487</v>
      </c>
      <c r="K54" s="117">
        <v>763504643</v>
      </c>
      <c r="L54" s="114" t="s">
        <v>1148</v>
      </c>
      <c r="M54" s="116">
        <v>1</v>
      </c>
      <c r="N54" s="114" t="s">
        <v>27</v>
      </c>
      <c r="O54" s="114"/>
      <c r="P54" s="79"/>
    </row>
    <row r="55" spans="1:16" s="7" customFormat="1" ht="24.75" customHeight="1" outlineLevel="1" x14ac:dyDescent="0.25">
      <c r="A55" s="142">
        <v>8</v>
      </c>
      <c r="B55" s="111" t="s">
        <v>2664</v>
      </c>
      <c r="C55" s="112" t="s">
        <v>31</v>
      </c>
      <c r="D55" s="110" t="s">
        <v>2684</v>
      </c>
      <c r="E55" s="143">
        <v>41100</v>
      </c>
      <c r="F55" s="143">
        <v>41273</v>
      </c>
      <c r="G55" s="158">
        <f t="shared" si="3"/>
        <v>5.7666666666666666</v>
      </c>
      <c r="H55" s="120" t="s">
        <v>2679</v>
      </c>
      <c r="I55" s="113" t="s">
        <v>220</v>
      </c>
      <c r="J55" s="113" t="s">
        <v>487</v>
      </c>
      <c r="K55" s="117">
        <v>816732780</v>
      </c>
      <c r="L55" s="114" t="s">
        <v>1148</v>
      </c>
      <c r="M55" s="116">
        <v>1</v>
      </c>
      <c r="N55" s="114" t="s">
        <v>27</v>
      </c>
      <c r="O55" s="114"/>
      <c r="P55" s="79"/>
    </row>
    <row r="56" spans="1:16" s="7" customFormat="1" ht="24.75" customHeight="1" outlineLevel="1" x14ac:dyDescent="0.25">
      <c r="A56" s="142">
        <v>9</v>
      </c>
      <c r="B56" s="111" t="s">
        <v>2664</v>
      </c>
      <c r="C56" s="112" t="s">
        <v>31</v>
      </c>
      <c r="D56" s="110" t="s">
        <v>2685</v>
      </c>
      <c r="E56" s="143">
        <v>41270</v>
      </c>
      <c r="F56" s="143">
        <v>41851</v>
      </c>
      <c r="G56" s="158">
        <f t="shared" si="3"/>
        <v>19.366666666666667</v>
      </c>
      <c r="H56" s="120" t="s">
        <v>2679</v>
      </c>
      <c r="I56" s="113" t="s">
        <v>220</v>
      </c>
      <c r="J56" s="113" t="s">
        <v>487</v>
      </c>
      <c r="K56" s="117">
        <v>1366833164</v>
      </c>
      <c r="L56" s="114" t="s">
        <v>1148</v>
      </c>
      <c r="M56" s="116">
        <v>1</v>
      </c>
      <c r="N56" s="114" t="s">
        <v>2634</v>
      </c>
      <c r="O56" s="114"/>
      <c r="P56" s="79"/>
    </row>
    <row r="57" spans="1:16" s="7" customFormat="1" ht="24.75" customHeight="1" outlineLevel="1" x14ac:dyDescent="0.25">
      <c r="A57" s="142">
        <v>10</v>
      </c>
      <c r="B57" s="64" t="s">
        <v>2664</v>
      </c>
      <c r="C57" s="65" t="s">
        <v>31</v>
      </c>
      <c r="D57" s="63" t="s">
        <v>2686</v>
      </c>
      <c r="E57" s="143">
        <v>41852</v>
      </c>
      <c r="F57" s="143">
        <v>41943</v>
      </c>
      <c r="G57" s="158">
        <f t="shared" si="3"/>
        <v>3.0333333333333332</v>
      </c>
      <c r="H57" s="120" t="s">
        <v>2679</v>
      </c>
      <c r="I57" s="63" t="s">
        <v>220</v>
      </c>
      <c r="J57" s="63" t="s">
        <v>487</v>
      </c>
      <c r="K57" s="66">
        <v>249703554</v>
      </c>
      <c r="L57" s="65" t="s">
        <v>1148</v>
      </c>
      <c r="M57" s="67">
        <v>1</v>
      </c>
      <c r="N57" s="65" t="s">
        <v>2634</v>
      </c>
      <c r="O57" s="65"/>
      <c r="P57" s="79"/>
    </row>
    <row r="58" spans="1:16" s="7" customFormat="1" ht="24.75" customHeight="1" outlineLevel="1" x14ac:dyDescent="0.25">
      <c r="A58" s="142">
        <v>11</v>
      </c>
      <c r="B58" s="120" t="s">
        <v>2664</v>
      </c>
      <c r="C58" s="122" t="s">
        <v>31</v>
      </c>
      <c r="D58" s="63" t="s">
        <v>2688</v>
      </c>
      <c r="E58" s="143">
        <v>41944</v>
      </c>
      <c r="F58" s="143">
        <v>42004</v>
      </c>
      <c r="G58" s="158">
        <f t="shared" si="3"/>
        <v>2</v>
      </c>
      <c r="H58" s="120" t="s">
        <v>2679</v>
      </c>
      <c r="I58" s="63" t="s">
        <v>220</v>
      </c>
      <c r="J58" s="63" t="s">
        <v>487</v>
      </c>
      <c r="K58" s="66">
        <v>125269953</v>
      </c>
      <c r="L58" s="65" t="s">
        <v>1148</v>
      </c>
      <c r="M58" s="116">
        <v>1</v>
      </c>
      <c r="N58" s="122" t="s">
        <v>2634</v>
      </c>
      <c r="O58" s="65"/>
      <c r="P58" s="79"/>
    </row>
    <row r="59" spans="1:16" s="7" customFormat="1" ht="24.75" customHeight="1" outlineLevel="1" x14ac:dyDescent="0.25">
      <c r="A59" s="142">
        <v>12</v>
      </c>
      <c r="B59" s="120" t="s">
        <v>2664</v>
      </c>
      <c r="C59" s="122" t="s">
        <v>31</v>
      </c>
      <c r="D59" s="63" t="s">
        <v>2689</v>
      </c>
      <c r="E59" s="143">
        <v>42003</v>
      </c>
      <c r="F59" s="143">
        <v>42369</v>
      </c>
      <c r="G59" s="158">
        <f t="shared" si="3"/>
        <v>12.2</v>
      </c>
      <c r="H59" s="120" t="s">
        <v>2679</v>
      </c>
      <c r="I59" s="63" t="s">
        <v>220</v>
      </c>
      <c r="J59" s="63" t="s">
        <v>487</v>
      </c>
      <c r="K59" s="66">
        <v>1078444788</v>
      </c>
      <c r="L59" s="65" t="s">
        <v>1148</v>
      </c>
      <c r="M59" s="116">
        <v>1</v>
      </c>
      <c r="N59" s="122" t="s">
        <v>2634</v>
      </c>
      <c r="O59" s="65"/>
      <c r="P59" s="79"/>
    </row>
    <row r="60" spans="1:16" s="7" customFormat="1" ht="24.75" customHeight="1" outlineLevel="1" x14ac:dyDescent="0.25">
      <c r="A60" s="142">
        <v>13</v>
      </c>
      <c r="B60" s="120" t="s">
        <v>2664</v>
      </c>
      <c r="C60" s="122" t="s">
        <v>31</v>
      </c>
      <c r="D60" s="63" t="s">
        <v>2690</v>
      </c>
      <c r="E60" s="143">
        <v>42516</v>
      </c>
      <c r="F60" s="143">
        <v>42674</v>
      </c>
      <c r="G60" s="158">
        <f t="shared" si="3"/>
        <v>5.2666666666666666</v>
      </c>
      <c r="H60" s="120" t="s">
        <v>2679</v>
      </c>
      <c r="I60" s="63" t="s">
        <v>220</v>
      </c>
      <c r="J60" s="63" t="s">
        <v>487</v>
      </c>
      <c r="K60" s="66">
        <v>941702760</v>
      </c>
      <c r="L60" s="65" t="s">
        <v>1148</v>
      </c>
      <c r="M60" s="116">
        <v>1</v>
      </c>
      <c r="N60" s="122" t="s">
        <v>2634</v>
      </c>
      <c r="O60" s="65"/>
      <c r="P60" s="79"/>
    </row>
    <row r="61" spans="1:16" s="7" customFormat="1" ht="24.75" customHeight="1" outlineLevel="1" x14ac:dyDescent="0.25">
      <c r="A61" s="142">
        <v>14</v>
      </c>
      <c r="B61" s="120" t="s">
        <v>2664</v>
      </c>
      <c r="C61" s="122" t="s">
        <v>31</v>
      </c>
      <c r="D61" s="63" t="s">
        <v>2691</v>
      </c>
      <c r="E61" s="143">
        <v>42675</v>
      </c>
      <c r="F61" s="143">
        <v>42719</v>
      </c>
      <c r="G61" s="158">
        <f t="shared" si="3"/>
        <v>1.4666666666666666</v>
      </c>
      <c r="H61" s="120" t="s">
        <v>2679</v>
      </c>
      <c r="I61" s="63" t="s">
        <v>220</v>
      </c>
      <c r="J61" s="63" t="s">
        <v>487</v>
      </c>
      <c r="K61" s="66">
        <v>51158993</v>
      </c>
      <c r="L61" s="65" t="s">
        <v>1148</v>
      </c>
      <c r="M61" s="116">
        <v>1</v>
      </c>
      <c r="N61" s="122" t="s">
        <v>2634</v>
      </c>
      <c r="O61" s="65"/>
      <c r="P61" s="79"/>
    </row>
    <row r="62" spans="1:16" s="7" customFormat="1" ht="24.75" customHeight="1" outlineLevel="1" x14ac:dyDescent="0.25">
      <c r="A62" s="142">
        <v>15</v>
      </c>
      <c r="B62" s="120" t="s">
        <v>2664</v>
      </c>
      <c r="C62" s="122" t="s">
        <v>31</v>
      </c>
      <c r="D62" s="63" t="s">
        <v>2692</v>
      </c>
      <c r="E62" s="143">
        <v>42720</v>
      </c>
      <c r="F62" s="143">
        <v>43084</v>
      </c>
      <c r="G62" s="158">
        <f t="shared" si="3"/>
        <v>12.133333333333333</v>
      </c>
      <c r="H62" s="120" t="s">
        <v>2679</v>
      </c>
      <c r="I62" s="63" t="s">
        <v>220</v>
      </c>
      <c r="J62" s="63" t="s">
        <v>487</v>
      </c>
      <c r="K62" s="66">
        <v>378843453</v>
      </c>
      <c r="L62" s="65" t="s">
        <v>1148</v>
      </c>
      <c r="M62" s="116">
        <v>1</v>
      </c>
      <c r="N62" s="122" t="s">
        <v>2634</v>
      </c>
      <c r="O62" s="65"/>
      <c r="P62" s="79"/>
    </row>
    <row r="63" spans="1:16" s="7" customFormat="1" ht="24.75" customHeight="1" outlineLevel="1" x14ac:dyDescent="0.25">
      <c r="A63" s="142">
        <v>16</v>
      </c>
      <c r="B63" s="120" t="s">
        <v>2664</v>
      </c>
      <c r="C63" s="122" t="s">
        <v>31</v>
      </c>
      <c r="D63" s="63" t="s">
        <v>2693</v>
      </c>
      <c r="E63" s="143">
        <v>43085</v>
      </c>
      <c r="F63" s="143">
        <v>43312</v>
      </c>
      <c r="G63" s="158">
        <f t="shared" si="3"/>
        <v>7.5666666666666664</v>
      </c>
      <c r="H63" s="120" t="s">
        <v>2679</v>
      </c>
      <c r="I63" s="63" t="s">
        <v>220</v>
      </c>
      <c r="J63" s="63" t="s">
        <v>487</v>
      </c>
      <c r="K63" s="66">
        <v>541116849</v>
      </c>
      <c r="L63" s="65" t="s">
        <v>1148</v>
      </c>
      <c r="M63" s="116">
        <v>1</v>
      </c>
      <c r="N63" s="122" t="s">
        <v>2634</v>
      </c>
      <c r="O63" s="65"/>
      <c r="P63" s="79"/>
    </row>
    <row r="64" spans="1:16" s="7" customFormat="1" ht="24.75" customHeight="1" outlineLevel="1" x14ac:dyDescent="0.25">
      <c r="A64" s="142">
        <v>17</v>
      </c>
      <c r="B64" s="120" t="s">
        <v>2664</v>
      </c>
      <c r="C64" s="122" t="s">
        <v>31</v>
      </c>
      <c r="D64" s="63" t="s">
        <v>2694</v>
      </c>
      <c r="E64" s="143">
        <v>43486</v>
      </c>
      <c r="F64" s="143">
        <v>43738</v>
      </c>
      <c r="G64" s="158">
        <f t="shared" si="3"/>
        <v>8.4</v>
      </c>
      <c r="H64" s="120" t="s">
        <v>2679</v>
      </c>
      <c r="I64" s="63" t="s">
        <v>220</v>
      </c>
      <c r="J64" s="63" t="s">
        <v>487</v>
      </c>
      <c r="K64" s="66">
        <v>955494459</v>
      </c>
      <c r="L64" s="65" t="s">
        <v>1148</v>
      </c>
      <c r="M64" s="116">
        <v>1</v>
      </c>
      <c r="N64" s="122" t="s">
        <v>2634</v>
      </c>
      <c r="O64" s="65"/>
      <c r="P64" s="79"/>
    </row>
    <row r="65" spans="1:16" s="7" customFormat="1" ht="24.75" customHeight="1" outlineLevel="1" x14ac:dyDescent="0.25">
      <c r="A65" s="142">
        <v>18</v>
      </c>
      <c r="B65" s="120" t="s">
        <v>2664</v>
      </c>
      <c r="C65" s="122" t="s">
        <v>31</v>
      </c>
      <c r="D65" s="63" t="s">
        <v>2695</v>
      </c>
      <c r="E65" s="143">
        <v>39815</v>
      </c>
      <c r="F65" s="143">
        <v>40178</v>
      </c>
      <c r="G65" s="158">
        <f t="shared" si="3"/>
        <v>12.1</v>
      </c>
      <c r="H65" s="120" t="s">
        <v>2696</v>
      </c>
      <c r="I65" s="63" t="s">
        <v>220</v>
      </c>
      <c r="J65" s="63" t="s">
        <v>487</v>
      </c>
      <c r="K65" s="66">
        <v>153154083</v>
      </c>
      <c r="L65" s="65" t="s">
        <v>2687</v>
      </c>
      <c r="M65" s="116">
        <v>1</v>
      </c>
      <c r="N65" s="122" t="s">
        <v>2634</v>
      </c>
      <c r="O65" s="65"/>
      <c r="P65" s="79"/>
    </row>
    <row r="66" spans="1:16" s="7" customFormat="1" ht="24.75" customHeight="1" outlineLevel="1" x14ac:dyDescent="0.25">
      <c r="A66" s="142">
        <v>19</v>
      </c>
      <c r="B66" s="120" t="s">
        <v>2664</v>
      </c>
      <c r="C66" s="122" t="s">
        <v>31</v>
      </c>
      <c r="D66" s="63" t="s">
        <v>2708</v>
      </c>
      <c r="E66" s="143">
        <v>39449</v>
      </c>
      <c r="F66" s="143">
        <v>39813</v>
      </c>
      <c r="G66" s="158">
        <f t="shared" si="3"/>
        <v>12.133333333333333</v>
      </c>
      <c r="H66" s="120" t="s">
        <v>2696</v>
      </c>
      <c r="I66" s="63" t="s">
        <v>220</v>
      </c>
      <c r="J66" s="63" t="s">
        <v>487</v>
      </c>
      <c r="K66" s="66">
        <v>148277702</v>
      </c>
      <c r="L66" s="65" t="s">
        <v>2687</v>
      </c>
      <c r="M66" s="116">
        <v>1</v>
      </c>
      <c r="N66" s="122" t="s">
        <v>2634</v>
      </c>
      <c r="O66" s="65"/>
      <c r="P66" s="79"/>
    </row>
    <row r="67" spans="1:16" s="7" customFormat="1" ht="24.75" customHeight="1" outlineLevel="1" x14ac:dyDescent="0.25">
      <c r="A67" s="142">
        <v>20</v>
      </c>
      <c r="B67" s="120" t="s">
        <v>2664</v>
      </c>
      <c r="C67" s="122" t="s">
        <v>31</v>
      </c>
      <c r="D67" s="63" t="s">
        <v>2697</v>
      </c>
      <c r="E67" s="143">
        <v>38012</v>
      </c>
      <c r="F67" s="143">
        <v>38352</v>
      </c>
      <c r="G67" s="158">
        <f t="shared" si="3"/>
        <v>11.333333333333334</v>
      </c>
      <c r="H67" s="120" t="s">
        <v>2696</v>
      </c>
      <c r="I67" s="63" t="s">
        <v>220</v>
      </c>
      <c r="J67" s="63" t="s">
        <v>487</v>
      </c>
      <c r="K67" s="66">
        <v>115345691</v>
      </c>
      <c r="L67" s="122" t="s">
        <v>2687</v>
      </c>
      <c r="M67" s="116">
        <v>1</v>
      </c>
      <c r="N67" s="122" t="s">
        <v>2634</v>
      </c>
      <c r="O67" s="65"/>
      <c r="P67" s="79"/>
    </row>
    <row r="68" spans="1:16" s="7" customFormat="1" ht="24.75" customHeight="1" outlineLevel="1" x14ac:dyDescent="0.25">
      <c r="A68" s="142">
        <v>21</v>
      </c>
      <c r="B68" s="120" t="s">
        <v>2664</v>
      </c>
      <c r="C68" s="122" t="s">
        <v>31</v>
      </c>
      <c r="D68" s="63" t="s">
        <v>2698</v>
      </c>
      <c r="E68" s="143">
        <v>37712</v>
      </c>
      <c r="F68" s="143">
        <v>37986</v>
      </c>
      <c r="G68" s="158">
        <f t="shared" si="3"/>
        <v>9.1333333333333329</v>
      </c>
      <c r="H68" s="120" t="s">
        <v>2696</v>
      </c>
      <c r="I68" s="63" t="s">
        <v>220</v>
      </c>
      <c r="J68" s="63" t="s">
        <v>487</v>
      </c>
      <c r="K68" s="66">
        <v>77898550</v>
      </c>
      <c r="L68" s="122" t="s">
        <v>2687</v>
      </c>
      <c r="M68" s="116">
        <v>1</v>
      </c>
      <c r="N68" s="122" t="s">
        <v>2634</v>
      </c>
      <c r="O68" s="65"/>
      <c r="P68" s="79"/>
    </row>
    <row r="69" spans="1:16" s="7" customFormat="1" ht="24.75" customHeight="1" outlineLevel="1" x14ac:dyDescent="0.25">
      <c r="A69" s="142">
        <v>22</v>
      </c>
      <c r="B69" s="120" t="s">
        <v>2664</v>
      </c>
      <c r="C69" s="122" t="s">
        <v>31</v>
      </c>
      <c r="D69" s="119" t="s">
        <v>2699</v>
      </c>
      <c r="E69" s="143">
        <v>37277</v>
      </c>
      <c r="F69" s="143">
        <v>37621</v>
      </c>
      <c r="G69" s="158">
        <f t="shared" si="3"/>
        <v>11.466666666666667</v>
      </c>
      <c r="H69" s="120" t="s">
        <v>2696</v>
      </c>
      <c r="I69" s="63" t="s">
        <v>220</v>
      </c>
      <c r="J69" s="63" t="s">
        <v>487</v>
      </c>
      <c r="K69" s="66">
        <v>9102652468</v>
      </c>
      <c r="L69" s="122" t="s">
        <v>2687</v>
      </c>
      <c r="M69" s="116">
        <v>1</v>
      </c>
      <c r="N69" s="122" t="s">
        <v>2634</v>
      </c>
      <c r="O69" s="65"/>
      <c r="P69" s="79"/>
    </row>
    <row r="70" spans="1:16" s="7" customFormat="1" ht="24.75" customHeight="1" outlineLevel="1" x14ac:dyDescent="0.25">
      <c r="A70" s="142">
        <v>23</v>
      </c>
      <c r="B70" s="120" t="s">
        <v>2664</v>
      </c>
      <c r="C70" s="122" t="s">
        <v>31</v>
      </c>
      <c r="D70" s="119" t="s">
        <v>2700</v>
      </c>
      <c r="E70" s="143">
        <v>38370</v>
      </c>
      <c r="F70" s="143">
        <v>38717</v>
      </c>
      <c r="G70" s="158">
        <f t="shared" si="3"/>
        <v>11.566666666666666</v>
      </c>
      <c r="H70" s="120" t="s">
        <v>2696</v>
      </c>
      <c r="I70" s="63" t="s">
        <v>220</v>
      </c>
      <c r="J70" s="63" t="s">
        <v>487</v>
      </c>
      <c r="K70" s="66">
        <v>117401805</v>
      </c>
      <c r="L70" s="122" t="s">
        <v>2687</v>
      </c>
      <c r="M70" s="116">
        <v>1</v>
      </c>
      <c r="N70" s="122" t="s">
        <v>2634</v>
      </c>
      <c r="O70" s="65"/>
      <c r="P70" s="79"/>
    </row>
    <row r="71" spans="1:16" s="7" customFormat="1" ht="24.75" customHeight="1" outlineLevel="1" x14ac:dyDescent="0.25">
      <c r="A71" s="142">
        <v>24</v>
      </c>
      <c r="B71" s="120" t="s">
        <v>2664</v>
      </c>
      <c r="C71" s="122" t="s">
        <v>31</v>
      </c>
      <c r="D71" s="63" t="s">
        <v>2701</v>
      </c>
      <c r="E71" s="143">
        <v>39112</v>
      </c>
      <c r="F71" s="143">
        <v>39447</v>
      </c>
      <c r="G71" s="158">
        <f t="shared" si="3"/>
        <v>11.166666666666666</v>
      </c>
      <c r="H71" s="120" t="s">
        <v>2696</v>
      </c>
      <c r="I71" s="63" t="s">
        <v>220</v>
      </c>
      <c r="J71" s="63" t="s">
        <v>487</v>
      </c>
      <c r="K71" s="66">
        <v>127964540</v>
      </c>
      <c r="L71" s="122" t="s">
        <v>2687</v>
      </c>
      <c r="M71" s="116">
        <v>1</v>
      </c>
      <c r="N71" s="122" t="s">
        <v>2634</v>
      </c>
      <c r="O71" s="65"/>
      <c r="P71" s="79"/>
    </row>
    <row r="72" spans="1:16" s="7" customFormat="1" ht="24.75" customHeight="1" outlineLevel="1" x14ac:dyDescent="0.25">
      <c r="A72" s="142">
        <v>25</v>
      </c>
      <c r="B72" s="120" t="s">
        <v>2664</v>
      </c>
      <c r="C72" s="122" t="s">
        <v>31</v>
      </c>
      <c r="D72" s="63" t="s">
        <v>2702</v>
      </c>
      <c r="E72" s="143">
        <v>33268</v>
      </c>
      <c r="F72" s="143">
        <v>33449</v>
      </c>
      <c r="G72" s="158">
        <f t="shared" si="3"/>
        <v>6.0333333333333332</v>
      </c>
      <c r="H72" s="120" t="s">
        <v>2696</v>
      </c>
      <c r="I72" s="63" t="s">
        <v>220</v>
      </c>
      <c r="J72" s="63" t="s">
        <v>487</v>
      </c>
      <c r="K72" s="66">
        <v>6129642</v>
      </c>
      <c r="L72" s="122" t="s">
        <v>2687</v>
      </c>
      <c r="M72" s="116">
        <v>1</v>
      </c>
      <c r="N72" s="122" t="s">
        <v>2634</v>
      </c>
      <c r="O72" s="65"/>
      <c r="P72" s="79"/>
    </row>
    <row r="73" spans="1:16" s="7" customFormat="1" ht="24.75" customHeight="1" outlineLevel="1" x14ac:dyDescent="0.25">
      <c r="A73" s="142">
        <v>26</v>
      </c>
      <c r="B73" s="120" t="s">
        <v>2664</v>
      </c>
      <c r="C73" s="122" t="s">
        <v>31</v>
      </c>
      <c r="D73" s="63" t="s">
        <v>2703</v>
      </c>
      <c r="E73" s="143">
        <v>33644</v>
      </c>
      <c r="F73" s="143">
        <v>33846</v>
      </c>
      <c r="G73" s="158">
        <f t="shared" si="3"/>
        <v>6.7333333333333334</v>
      </c>
      <c r="H73" s="120" t="s">
        <v>2696</v>
      </c>
      <c r="I73" s="63" t="s">
        <v>220</v>
      </c>
      <c r="J73" s="63" t="s">
        <v>487</v>
      </c>
      <c r="K73" s="66">
        <v>16640715</v>
      </c>
      <c r="L73" s="122" t="s">
        <v>2687</v>
      </c>
      <c r="M73" s="116">
        <v>1</v>
      </c>
      <c r="N73" s="122" t="s">
        <v>2634</v>
      </c>
      <c r="O73" s="65"/>
      <c r="P73" s="79"/>
    </row>
    <row r="74" spans="1:16" s="7" customFormat="1" ht="24.75" customHeight="1" outlineLevel="1" x14ac:dyDescent="0.25">
      <c r="A74" s="142">
        <v>27</v>
      </c>
      <c r="B74" s="120" t="s">
        <v>2664</v>
      </c>
      <c r="C74" s="122" t="s">
        <v>31</v>
      </c>
      <c r="D74" s="63" t="s">
        <v>2704</v>
      </c>
      <c r="E74" s="143">
        <v>38730</v>
      </c>
      <c r="F74" s="143">
        <v>39082</v>
      </c>
      <c r="G74" s="158">
        <f t="shared" si="3"/>
        <v>11.733333333333333</v>
      </c>
      <c r="H74" s="120" t="s">
        <v>2696</v>
      </c>
      <c r="I74" s="63" t="s">
        <v>220</v>
      </c>
      <c r="J74" s="63" t="s">
        <v>487</v>
      </c>
      <c r="K74" s="66">
        <v>140167112</v>
      </c>
      <c r="L74" s="122" t="s">
        <v>2687</v>
      </c>
      <c r="M74" s="116">
        <v>1</v>
      </c>
      <c r="N74" s="122" t="s">
        <v>2634</v>
      </c>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6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2705</v>
      </c>
      <c r="E114" s="143">
        <v>44172</v>
      </c>
      <c r="F114" s="143">
        <v>44773</v>
      </c>
      <c r="G114" s="158">
        <f>IF(AND(E114&lt;&gt;"",F114&lt;&gt;""),((F114-E114)/30),"")</f>
        <v>20.033333333333335</v>
      </c>
      <c r="H114" s="102" t="s">
        <v>2706</v>
      </c>
      <c r="I114" s="119" t="s">
        <v>220</v>
      </c>
      <c r="J114" s="119" t="s">
        <v>487</v>
      </c>
      <c r="K114" s="121">
        <v>6915037580</v>
      </c>
      <c r="L114" s="100">
        <f>+IF(AND(K114&gt;0,O114="Ejecución"),(K114/877802)*Tabla28[[#This Row],[% participación]],IF(AND(K114&gt;0,O114&lt;&gt;"Ejecución"),"-",""))</f>
        <v>7877.6735300215769</v>
      </c>
      <c r="M114" s="122" t="s">
        <v>2687</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0.01</v>
      </c>
      <c r="G179" s="163">
        <f>IF(F179&gt;0,SUM(E179+F179),"")</f>
        <v>0.03</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276961059.08999997</v>
      </c>
      <c r="F185" s="92"/>
      <c r="G185" s="93"/>
      <c r="H185" s="88"/>
      <c r="I185" s="90" t="s">
        <v>2627</v>
      </c>
      <c r="J185" s="164">
        <f>+SUM(M179:M183)</f>
        <v>0.02</v>
      </c>
      <c r="K185" s="200" t="s">
        <v>2628</v>
      </c>
      <c r="L185" s="200"/>
      <c r="M185" s="94">
        <f>+J185*(SUM(K20:K35))</f>
        <v>184640706.06</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35005</v>
      </c>
      <c r="D193" s="5"/>
      <c r="E193" s="124">
        <v>955</v>
      </c>
      <c r="F193" s="5"/>
      <c r="G193" s="5"/>
      <c r="H193" s="145" t="s">
        <v>2707</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2710</v>
      </c>
      <c r="J211" s="27" t="s">
        <v>2622</v>
      </c>
      <c r="K211" s="146" t="s">
        <v>2710</v>
      </c>
      <c r="L211" s="21"/>
      <c r="M211" s="21"/>
      <c r="N211" s="21"/>
      <c r="O211" s="8"/>
    </row>
    <row r="212" spans="1:15" x14ac:dyDescent="0.25">
      <c r="A212" s="9"/>
      <c r="B212" s="27" t="s">
        <v>2619</v>
      </c>
      <c r="C212" s="145" t="s">
        <v>2707</v>
      </c>
      <c r="D212" s="21"/>
      <c r="G212" s="27" t="s">
        <v>2621</v>
      </c>
      <c r="H212" s="146" t="s">
        <v>2709</v>
      </c>
      <c r="J212" s="27" t="s">
        <v>2623</v>
      </c>
      <c r="K212" s="145"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71093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71093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71093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71093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2020-12-29T17:11:38Z</cp:lastPrinted>
  <dcterms:created xsi:type="dcterms:W3CDTF">2020-10-14T21:57:42Z</dcterms:created>
  <dcterms:modified xsi:type="dcterms:W3CDTF">2020-12-29T23:16:06Z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