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2021\MANIFESTACION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<sst xmlns="http://schemas.openxmlformats.org/spreadsheetml/2006/main" count="3175" uniqueCount="2715">
  <si>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</si>
  <si>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</si>
  <si>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</si>
  <si>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</si>
  <si>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</si>
  <si>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</si>
  <si>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</si>
  <si>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</si>
  <si>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</si>
  <si>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</si>
  <si>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</si>
  <si>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</si>
  <si>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</si>
  <si>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</si>
  <si>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</si>
  <si>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</si>
  <si>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</si>
  <si>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</si>
  <si>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</si>
  <si>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</si>
  <si>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</si>
  <si>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</si>
  <si>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</si>
  <si>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</si>
  <si>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</si>
  <si>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</si>
  <si>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</si>
  <si>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</si>
  <si>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</si>
  <si>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</si>
  <si>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</si>
  <si>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</si>
  <si>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</si>
  <si>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</si>
  <si>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</si>
  <si>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</si>
  <si>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</si>
  <si>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</si>
  <si>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</si>
  <si>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</si>
  <si>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</si>
  <si>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</si>
  <si>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</si>
  <si>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</si>
  <si>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</si>
  <si>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</si>
  <si>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</si>
  <si>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</si>
  <si>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</si>
  <si>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</si>
  <si>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</si>
  <si>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</si>
  <si>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</si>
  <si>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</si>
  <si>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</si>
  <si>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</si>
  <si>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</si>
  <si>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</si>
  <si>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</si>
  <si>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</si>
  <si>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</si>
  <si>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</si>
  <si>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</si>
  <si>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</si>
  <si>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</si>
  <si>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</si>
  <si>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</si>
  <si>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</si>
  <si>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</si>
  <si>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</si>
  <si>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</si>
  <si>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</si>
  <si>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</si>
  <si>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</si>
  <si>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</si>
  <si>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</si>
  <si>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</si>
  <si>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</si>
  <si>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</si>
  <si>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</si>
  <si>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</si>
  <si>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</si>
  <si>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</si>
  <si>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</si>
  <si>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</si>
  <si>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</si>
  <si>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</si>
  <si>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</si>
  <si>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</si>
  <si>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</si>
  <si>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</si>
  <si>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</si>
  <si>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</si>
  <si>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</si>
  <si>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</si>
  <si>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</si>
  <si>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</si>
  <si>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</si>
  <si>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</si>
  <si>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</si>
  <si>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</si>
  <si>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</si>
  <si>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</si>
  <si>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</si>
  <si>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</si>
  <si>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</si>
  <si>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</si>
  <si>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</si>
  <si>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</si>
  <si>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</si>
  <si>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</si>
  <si>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</si>
  <si>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</si>
  <si>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</si>
  <si>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</si>
  <si>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</si>
  <si>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</si>
  <si>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</si>
  <si>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</si>
  <si>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</si>
  <si>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</si>
  <si>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</si>
  <si>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</si>
  <si>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</si>
  <si>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</si>
  <si>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</si>
  <si>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</si>
  <si>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</si>
  <si>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</si>
  <si>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</si>
  <si>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</si>
  <si>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</si>
  <si>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</si>
  <si>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</si>
  <si>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</si>
  <si>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</si>
  <si>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</si>
  <si>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</si>
  <si>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</si>
  <si>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</si>
  <si>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</si>
  <si>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</si>
  <si>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</si>
  <si>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</si>
  <si>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</si>
  <si>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</si>
  <si>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</si>
  <si>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</si>
  <si>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</si>
  <si>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</si>
  <si>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</si>
  <si>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</si>
  <si>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</si>
  <si>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</si>
  <si>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</si>
  <si>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</si>
  <si>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</si>
  <si>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</si>
  <si>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</si>
  <si>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</si>
  <si>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</si>
  <si>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</si>
  <si>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</si>
  <si>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</si>
  <si>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</si>
  <si>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</si>
  <si>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</si>
  <si>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</si>
  <si>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</si>
  <si>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</si>
  <si>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</si>
  <si>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</si>
  <si>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</si>
  <si>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</si>
  <si>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</si>
  <si>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</si>
  <si>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</si>
  <si>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</si>
  <si>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</si>
  <si>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</si>
  <si>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</si>
  <si>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</si>
  <si>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</si>
  <si>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</si>
  <si>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</si>
  <si>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</si>
  <si>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</si>
  <si>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</si>
  <si>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</si>
  <si>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</si>
  <si>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</si>
  <si>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</si>
  <si>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</si>
  <si>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</si>
  <si>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</si>
  <si>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</si>
  <si>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</si>
  <si>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</si>
  <si>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</si>
  <si>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</si>
  <si>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</si>
  <si>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</si>
  <si>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</si>
  <si>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</si>
  <si>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</si>
  <si>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</si>
  <si>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</si>
  <si>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</si>
  <si>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</si>
  <si>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</si>
  <si>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</si>
  <si>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</si>
  <si>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</si>
  <si>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</si>
  <si>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</si>
  <si>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</si>
  <si>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</si>
  <si>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</si>
  <si>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</si>
  <si>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</si>
  <si>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</si>
  <si>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</si>
  <si>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</si>
  <si>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</si>
  <si>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</si>
  <si>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</si>
  <si>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</si>
  <si>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</si>
  <si>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</si>
  <si>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</si>
  <si>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</si>
  <si>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</si>
  <si>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</si>
  <si>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</si>
  <si>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</si>
  <si>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</si>
  <si>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</si>
  <si>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</si>
  <si>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</si>
  <si>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</si>
  <si>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</si>
  <si>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</si>
  <si>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</si>
  <si>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</si>
  <si>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</si>
  <si>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</si>
  <si>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</si>
  <si>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</si>
  <si>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</si>
  <si>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</si>
  <si>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</si>
  <si>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</si>
  <si>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</si>
  <si>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</si>
  <si>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</si>
  <si>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</si>
  <si>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</si>
  <si>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</si>
  <si>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</si>
  <si>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</si>
  <si>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</si>
  <si>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</si>
  <si>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</si>
  <si>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</si>
  <si>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</si>
  <si>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</si>
  <si>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</si>
  <si>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</si>
  <si>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</si>
  <si>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</si>
  <si>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</si>
  <si>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</si>
  <si>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</si>
  <si>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</si>
  <si>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</si>
  <si>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</si>
  <si>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</si>
  <si>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</si>
  <si>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</si>
  <si>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</si>
  <si>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</si>
  <si>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</si>
  <si>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</si>
  <si>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</si>
  <si>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</si>
  <si>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</si>
  <si>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</si>
  <si>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</si>
  <si>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</si>
  <si>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</si>
  <si>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</si>
  <si>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</si>
  <si>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</si>
  <si>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</si>
  <si>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</si>
  <si>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</si>
  <si>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</si>
  <si>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</si>
  <si>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</si>
  <si>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</si>
  <si>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</si>
  <si>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</si>
  <si>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</si>
  <si>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</si>
  <si>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</si>
  <si>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</si>
  <si>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</si>
  <si>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</si>
  <si>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</si>
  <si>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</si>
  <si>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</si>
  <si>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</si>
  <si>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</si>
  <si>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</si>
  <si>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</si>
  <si>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</si>
  <si>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</si>
  <si>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</si>
  <si>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</si>
  <si>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</si>
  <si>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</si>
  <si>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</si>
  <si>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</si>
  <si>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</si>
  <si>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</si>
  <si>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</si>
  <si>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</si>
  <si>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</si>
  <si>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</si>
  <si>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</si>
  <si>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</si>
  <si>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</si>
  <si>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</si>
  <si>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</si>
  <si>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</si>
  <si>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</si>
  <si>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</si>
  <si>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</si>
  <si>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</si>
  <si>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</si>
  <si>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</si>
  <si>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</si>
  <si>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</si>
  <si>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</si>
  <si>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</si>
  <si>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</si>
  <si>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</si>
  <si>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</si>
  <si>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</si>
  <si>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</si>
  <si>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</si>
  <si>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</si>
  <si>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</si>
  <si>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</si>
  <si>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</si>
  <si>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</si>
  <si>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</si>
  <si>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</si>
  <si>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</si>
  <si>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</si>
  <si>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</si>
  <si>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</si>
  <si>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</si>
  <si>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</si>
  <si>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</si>
  <si>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</si>
  <si>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</si>
  <si>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</si>
  <si>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</si>
  <si>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</si>
  <si>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</si>
  <si>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</si>
  <si>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</si>
  <si>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</si>
  <si>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</si>
  <si>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</si>
  <si>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</si>
  <si>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</si>
  <si>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</si>
  <si>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</si>
  <si>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</si>
  <si>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</si>
  <si>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</si>
  <si>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</si>
  <si>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</si>
  <si>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</si>
  <si>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</si>
  <si>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</si>
  <si>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</si>
  <si>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</si>
  <si>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</si>
  <si>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</si>
  <si>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</si>
  <si>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</si>
  <si>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</si>
  <si>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</si>
  <si>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</si>
  <si>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</si>
  <si>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</si>
  <si>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</si>
  <si>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</si>
  <si>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</si>
  <si>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</si>
  <si>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</si>
  <si>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</si>
  <si>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</si>
  <si>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</si>
  <si>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</si>
  <si>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</si>
  <si>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</si>
  <si>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</si>
  <si>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</si>
  <si>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</si>
  <si>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</si>
  <si>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</si>
  <si>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</si>
  <si>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</si>
  <si>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</si>
  <si>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</si>
  <si>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</si>
  <si>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</si>
  <si>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</si>
  <si>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</si>
  <si>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</si>
  <si>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</si>
  <si>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</si>
  <si>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</si>
  <si>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</si>
  <si>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</si>
  <si>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</si>
  <si>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</si>
  <si>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</si>
  <si>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</si>
  <si>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</si>
  <si>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</si>
  <si>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</si>
  <si>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</si>
  <si>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</si>
  <si>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</si>
  <si>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</si>
  <si>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</si>
  <si>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</si>
  <si>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</si>
  <si>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</si>
  <si>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</si>
  <si>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</si>
  <si>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</si>
  <si>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</si>
  <si>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</si>
  <si>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</si>
  <si>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</si>
  <si>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</si>
  <si>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</si>
  <si>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</si>
  <si>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</si>
  <si>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</si>
  <si>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</si>
  <si>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</si>
  <si>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</si>
  <si>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</si>
  <si>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</si>
  <si>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</si>
  <si>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</si>
  <si>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</si>
  <si>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</si>
  <si>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</si>
  <si>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</si>
  <si>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</si>
  <si>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</si>
  <si>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</si>
  <si>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</si>
  <si>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</si>
  <si>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</si>
  <si>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</si>
  <si>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</si>
  <si>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</si>
  <si>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</si>
  <si>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</si>
  <si>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</si>
  <si>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</si>
  <si>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</si>
  <si>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</si>
  <si>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</si>
  <si>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</si>
  <si>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</si>
  <si>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</si>
  <si>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</si>
  <si>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</si>
  <si>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</si>
  <si>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</si>
  <si>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</si>
  <si>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</si>
  <si>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</si>
  <si>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</si>
  <si>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</si>
  <si>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</si>
  <si>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</si>
  <si>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</si>
  <si>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</si>
  <si>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</si>
  <si>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</si>
  <si>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</si>
  <si>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</si>
  <si>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</si>
  <si>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</si>
  <si>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</si>
  <si>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</si>
  <si>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</si>
  <si>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</si>
  <si>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</si>
  <si>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</si>
  <si>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</si>
  <si>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</si>
  <si>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</si>
  <si>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</si>
  <si>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</si>
  <si>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</si>
  <si>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</si>
  <si>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</si>
  <si>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</si>
  <si>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</si>
  <si>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</si>
  <si>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</si>
  <si>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</si>
  <si>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</si>
  <si>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</si>
  <si>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</si>
  <si>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</si>
  <si>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</si>
  <si>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</si>
  <si>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</si>
  <si>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</si>
  <si>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</si>
  <si>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</si>
  <si>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</si>
  <si>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</si>
  <si>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</si>
  <si>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</si>
  <si>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</si>
  <si>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</si>
  <si>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</si>
  <si>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</si>
  <si>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</si>
  <si>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</si>
  <si>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</si>
  <si>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</si>
  <si>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</si>
  <si>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</si>
  <si>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</si>
  <si>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</si>
  <si>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</si>
  <si>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</si>
  <si>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</si>
  <si>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</si>
  <si>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</si>
  <si>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</si>
  <si>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</si>
  <si>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</si>
  <si>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</si>
  <si>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</si>
  <si>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</si>
  <si>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</si>
  <si>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</si>
  <si>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</si>
  <si>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</si>
  <si>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</si>
  <si>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</si>
  <si>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</si>
  <si>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</si>
  <si>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</si>
  <si>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</si>
  <si>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</si>
  <si>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</si>
  <si>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</si>
  <si>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</si>
  <si>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</si>
  <si>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</si>
  <si>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</si>
  <si>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</si>
  <si>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</si>
  <si>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</si>
  <si>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</si>
  <si>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</si>
  <si>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</si>
  <si>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</si>
  <si>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</si>
  <si>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</si>
  <si>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</si>
  <si>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</si>
  <si>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</si>
  <si>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</si>
  <si>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</si>
  <si>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</si>
  <si>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</si>
  <si>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</si>
  <si>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</si>
  <si>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</si>
  <si>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</si>
  <si>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</si>
  <si>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</si>
  <si>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</si>
  <si>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</si>
  <si>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</si>
  <si>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</si>
  <si>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</si>
  <si>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</si>
  <si>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</si>
  <si>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</si>
  <si>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</si>
  <si>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</si>
  <si>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</si>
  <si>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</si>
  <si>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</si>
  <si>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</si>
  <si>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</si>
  <si>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</si>
  <si>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</si>
  <si>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</si>
  <si>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</si>
  <si>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</si>
  <si>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</si>
  <si>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</si>
  <si>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</si>
  <si>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</si>
  <si>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</si>
  <si>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</si>
  <si>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</si>
  <si>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</si>
  <si>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</si>
  <si>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</si>
  <si>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</si>
  <si>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</si>
  <si>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</si>
  <si>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</si>
  <si>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</si>
  <si>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</si>
  <si>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</si>
  <si>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</si>
  <si>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</si>
  <si>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</si>
  <si>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</si>
  <si>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</si>
  <si>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</si>
  <si>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</si>
  <si>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</si>
  <si>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</si>
  <si>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</si>
  <si>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</si>
  <si>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</si>
  <si>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</si>
  <si>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</si>
  <si>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</si>
  <si>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</si>
  <si>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</si>
  <si>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</si>
  <si>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</si>
  <si>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</si>
  <si>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</si>
  <si>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</si>
  <si>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</si>
  <si>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</si>
  <si>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</si>
  <si>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</si>
  <si>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</si>
  <si>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</si>
  <si>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</si>
  <si>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</si>
  <si>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</si>
  <si>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</si>
  <si>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</si>
  <si>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</si>
  <si>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</si>
  <si>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</si>
  <si>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</si>
  <si>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</si>
  <si>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</si>
  <si>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</si>
  <si>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</si>
  <si>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</si>
  <si>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</si>
  <si>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</si>
  <si>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</si>
  <si>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</si>
  <si>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</si>
  <si>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</si>
  <si>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</si>
  <si>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</si>
  <si>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</si>
  <si>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</si>
  <si>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</si>
  <si>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</si>
  <si>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</si>
  <si>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</si>
  <si>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</si>
  <si>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</si>
  <si>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</si>
  <si>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</si>
  <si>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</si>
  <si>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</si>
  <si>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</si>
  <si>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</si>
  <si>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</si>
  <si>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</si>
  <si>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</si>
  <si>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</si>
  <si>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</si>
  <si>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</si>
  <si>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</si>
  <si>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</si>
  <si>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</si>
  <si>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</si>
  <si>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</si>
  <si>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</si>
  <si>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</si>
  <si>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</si>
  <si>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</si>
  <si>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</si>
  <si>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</si>
  <si>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</si>
  <si>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</si>
  <si>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</si>
  <si>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</si>
  <si>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</si>
  <si>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</si>
  <si>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</si>
  <si>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</si>
  <si>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</si>
  <si>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</si>
  <si>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</si>
  <si>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</si>
  <si>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</si>
  <si>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</si>
  <si>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</si>
  <si>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</si>
  <si>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</si>
  <si>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</si>
  <si>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</si>
  <si>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</si>
  <si>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</si>
  <si>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</si>
  <si>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</si>
  <si>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</si>
  <si>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</si>
  <si>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</si>
  <si>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</si>
  <si>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</si>
  <si>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</si>
  <si>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</si>
  <si>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</si>
  <si>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</si>
  <si>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</si>
  <si>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</si>
  <si>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</si>
  <si>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</si>
  <si>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</si>
  <si>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</si>
  <si>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</si>
  <si>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</si>
  <si>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</si>
  <si>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</si>
  <si>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</si>
  <si>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</si>
  <si>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</si>
  <si>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</si>
  <si>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</si>
  <si>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</si>
  <si>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</si>
  <si>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</si>
  <si>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</si>
  <si>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</si>
  <si>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</si>
  <si>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</si>
  <si>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</si>
  <si>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</si>
  <si>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</si>
  <si>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</si>
  <si>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</si>
  <si>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</si>
  <si>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</si>
  <si>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</si>
  <si>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</si>
  <si>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</si>
  <si>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</si>
  <si>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</si>
  <si>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</si>
  <si>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</si>
  <si>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</si>
  <si>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</si>
  <si>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</si>
  <si>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</si>
  <si>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</si>
  <si>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</si>
  <si>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</si>
  <si>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</si>
  <si>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</si>
  <si>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</si>
  <si>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</si>
  <si>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</si>
  <si>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</si>
  <si>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</si>
  <si>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</si>
  <si>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</si>
  <si>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</si>
  <si>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</si>
  <si>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</si>
  <si>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</si>
  <si>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</si>
  <si>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</si>
  <si>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</si>
  <si>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</si>
  <si>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</si>
  <si>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</si>
  <si>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</si>
  <si>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</si>
  <si>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</si>
  <si>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</si>
  <si>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</si>
  <si>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</si>
  <si>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</si>
  <si>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</si>
  <si>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</si>
  <si>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</si>
  <si>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</si>
  <si>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</si>
  <si>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</si>
  <si>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</si>
  <si>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</si>
  <si>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</si>
  <si>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</si>
  <si>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</si>
  <si>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</si>
  <si>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</si>
  <si>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</si>
  <si>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</si>
  <si>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</si>
  <si>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</si>
  <si>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</si>
  <si>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</si>
  <si>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</si>
  <si>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</si>
  <si>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</si>
  <si>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</si>
  <si>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</si>
  <si>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</si>
  <si>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</si>
  <si>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</si>
  <si>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</si>
  <si>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</si>
  <si>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</si>
  <si>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</si>
  <si>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</si>
  <si>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</si>
  <si>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</si>
  <si>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</si>
  <si>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</si>
  <si>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</si>
  <si>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</si>
  <si>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</si>
  <si>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</si>
  <si>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</si>
  <si>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</si>
  <si>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</si>
  <si>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</si>
  <si>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</si>
  <si>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</si>
  <si>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</si>
  <si>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</si>
  <si>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</si>
  <si>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</si>
  <si>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</si>
  <si>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</si>
  <si>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</si>
  <si>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</si>
  <si>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</si>
  <si>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</si>
  <si>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</si>
  <si>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</si>
  <si>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</si>
  <si>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</si>
  <si>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</si>
  <si>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</si>
  <si>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</si>
  <si>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</si>
  <si>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</si>
  <si>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</si>
  <si>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</si>
  <si>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</si>
  <si>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</si>
  <si>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</si>
  <si>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</si>
  <si>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</si>
  <si>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</si>
  <si>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</si>
  <si>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</si>
  <si>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</si>
  <si>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</si>
  <si>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</si>
  <si>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</si>
  <si>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</si>
  <si>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</si>
  <si>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</si>
  <si>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</si>
  <si>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</si>
  <si>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</si>
  <si>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</si>
  <si>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</si>
  <si>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</si>
  <si>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</si>
  <si>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</si>
  <si>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</si>
  <si>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</si>
  <si>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</si>
  <si>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</si>
  <si>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</si>
  <si>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</si>
  <si>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</si>
  <si>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</si>
  <si>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</si>
  <si>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</si>
  <si>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</si>
  <si>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</si>
  <si>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</si>
  <si>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</si>
  <si>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</si>
  <si>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</si>
  <si>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</si>
  <si>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</si>
  <si>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</si>
  <si>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</si>
  <si>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</si>
  <si>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</si>
  <si>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</si>
  <si>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</si>
  <si>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</si>
  <si>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</si>
  <si>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</si>
  <si>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</si>
  <si>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</si>
  <si>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</si>
  <si>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</si>
  <si>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</si>
  <si>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</si>
  <si>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</si>
  <si>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</si>
  <si>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</si>
  <si>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</si>
  <si>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</si>
  <si>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</si>
  <si>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</si>
  <si>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</si>
  <si>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</si>
  <si>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</si>
  <si>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</si>
  <si>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</si>
  <si>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</si>
  <si>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</si>
  <si>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</si>
  <si>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</si>
  <si>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</si>
  <si>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</si>
  <si>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</si>
  <si>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</si>
  <si>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</si>
  <si>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</si>
  <si>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</si>
  <si>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</si>
  <si>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</si>
  <si>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</si>
  <si>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</si>
  <si>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</si>
  <si>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</si>
  <si>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</si>
  <si>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</si>
  <si>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</si>
  <si>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</si>
  <si>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</si>
  <si>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</si>
  <si>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</si>
  <si>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</si>
  <si>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</si>
  <si>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</si>
  <si>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</si>
  <si>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</si>
  <si>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</si>
  <si>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</si>
  <si>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</si>
  <si>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</si>
  <si>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</si>
  <si>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</si>
  <si>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</si>
  <si>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</si>
  <si>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</si>
  <si>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</si>
  <si>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</si>
  <si>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</si>
  <si>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</si>
  <si>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</si>
  <si>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</si>
  <si>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</si>
  <si>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</si>
  <si>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</si>
  <si>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</si>
  <si>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</si>
  <si>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</si>
  <si>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</si>
  <si>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</si>
  <si>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</si>
  <si>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</si>
  <si>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</si>
  <si>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</si>
  <si>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</si>
  <si>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</si>
  <si>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</si>
  <si>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</si>
  <si>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</si>
  <si>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</si>
  <si>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</si>
  <si>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</si>
  <si>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</si>
  <si>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</si>
  <si>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</si>
  <si>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</si>
  <si>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</si>
  <si>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</si>
  <si>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</si>
  <si>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</si>
  <si>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</si>
  <si>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</si>
  <si>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</si>
  <si>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</si>
  <si>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</si>
  <si>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</si>
  <si>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</si>
  <si>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</si>
  <si>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</si>
  <si>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</si>
  <si>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</si>
  <si>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</si>
  <si>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</si>
  <si>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</si>
  <si>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</si>
  <si>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</si>
  <si>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</si>
  <si>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</si>
  <si>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</si>
  <si>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</si>
  <si>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</si>
  <si>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</si>
  <si>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</si>
  <si>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</si>
  <si>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</si>
  <si>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</si>
  <si>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</si>
  <si>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</si>
  <si>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</si>
  <si>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</si>
  <si>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</si>
  <si>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</si>
  <si>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</si>
  <si>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</si>
  <si>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</si>
  <si>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</si>
  <si>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</si>
  <si>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</si>
  <si>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</si>
  <si>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</si>
  <si>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</si>
  <si>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</si>
  <si>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</si>
  <si>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</si>
  <si>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</si>
  <si>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</si>
  <si>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</si>
  <si>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</si>
  <si>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</si>
  <si>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</si>
  <si>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</si>
  <si>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</si>
  <si>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</si>
  <si>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</si>
  <si>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</si>
  <si>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</si>
  <si>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</si>
  <si>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</si>
  <si>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</si>
  <si>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</si>
  <si>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</si>
  <si>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</si>
  <si>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</si>
  <si>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</si>
  <si>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</si>
  <si>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</si>
  <si>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</si>
  <si>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</si>
  <si>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</si>
  <si>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</si>
  <si>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</si>
  <si>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</si>
  <si>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</si>
  <si>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</si>
  <si>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</si>
  <si>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</si>
  <si>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</si>
  <si>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</si>
  <si>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</si>
  <si>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</si>
  <si>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</si>
  <si>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</si>
  <si>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</si>
  <si>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</si>
  <si>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</si>
  <si>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</si>
  <si>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</si>
  <si>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</si>
  <si>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</si>
  <si>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</si>
  <si>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</si>
  <si>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</si>
  <si>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</si>
  <si>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</si>
  <si>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</si>
  <si>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</si>
  <si>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</si>
  <si>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</si>
  <si>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</si>
  <si>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</si>
  <si>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</si>
  <si>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</si>
  <si>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</si>
  <si>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</si>
  <si>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</si>
  <si>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</si>
  <si>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</si>
  <si>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</si>
  <si>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</si>
  <si>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</si>
  <si>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</si>
  <si>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</si>
  <si>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</si>
  <si>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</si>
  <si>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</si>
  <si>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</si>
  <si>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</si>
  <si>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</si>
  <si>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</si>
  <si>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</si>
  <si>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</si>
  <si>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</si>
  <si>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</si>
  <si>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</si>
  <si>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</si>
  <si>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</si>
  <si>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</si>
  <si>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</si>
  <si>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</si>
  <si>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</si>
  <si>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</si>
  <si>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</si>
  <si>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</si>
  <si>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</si>
  <si>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</si>
  <si>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</si>
  <si>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</si>
  <si>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</si>
  <si>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</si>
  <si>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</si>
  <si>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</si>
  <si>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</si>
  <si>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</si>
  <si>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</si>
  <si>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</si>
  <si>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</si>
  <si>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</si>
  <si>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</si>
  <si>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</si>
  <si>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</si>
  <si>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</si>
  <si>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</si>
  <si>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</si>
  <si>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</si>
  <si>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</si>
  <si>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</si>
  <si>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</si>
  <si>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</si>
  <si>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</si>
  <si>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</si>
  <si>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</si>
  <si>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</si>
  <si>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</si>
  <si>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</si>
  <si>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</si>
  <si>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</si>
  <si>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</si>
  <si>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</si>
  <si>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</si>
  <si>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</si>
  <si>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</si>
  <si>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</si>
  <si>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</si>
  <si>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</si>
  <si>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</si>
  <si>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</si>
  <si>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</si>
  <si>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</si>
  <si>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</si>
  <si>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</si>
  <si>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</si>
  <si>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</si>
  <si>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</si>
  <si>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</si>
  <si>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</si>
  <si>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</si>
  <si>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</si>
  <si>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</si>
  <si>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</si>
  <si>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</si>
  <si>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</si>
  <si>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</si>
  <si>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</si>
  <si>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</si>
  <si>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</si>
  <si>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</si>
  <si>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</si>
  <si>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</si>
  <si>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</si>
  <si>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</si>
  <si>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</si>
  <si>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</si>
  <si>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</si>
  <si>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</si>
  <si>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</si>
  <si>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</si>
  <si>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</si>
  <si>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</si>
  <si>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</si>
  <si>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</si>
  <si>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</si>
  <si>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</si>
  <si>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</si>
  <si>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</si>
  <si>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</si>
  <si>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</si>
  <si>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</si>
  <si>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</si>
  <si>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</si>
  <si>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</si>
  <si>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</si>
  <si>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</si>
  <si>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</si>
  <si>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</si>
  <si>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</si>
  <si>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</si>
  <si>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</si>
  <si>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</si>
  <si>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</si>
  <si>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</si>
  <si>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</si>
  <si>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</si>
  <si>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</si>
  <si>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</si>
  <si>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</si>
  <si>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</si>
  <si>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</si>
  <si>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</si>
  <si>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</si>
  <si>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</si>
  <si>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</si>
  <si>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</si>
  <si>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</si>
  <si>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</si>
  <si>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</si>
  <si>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</si>
  <si>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</si>
  <si>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</si>
  <si>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</si>
  <si>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</si>
  <si>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</si>
  <si>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</si>
  <si>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</si>
  <si>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</si>
  <si>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</si>
  <si>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</si>
  <si>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</si>
  <si>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</si>
  <si>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</si>
  <si>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</si>
  <si>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</si>
  <si>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</si>
  <si>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</si>
  <si>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</si>
  <si>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</si>
  <si>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</si>
  <si>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</si>
  <si>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</si>
  <si>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</si>
  <si>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</si>
  <si>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</si>
  <si>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</si>
  <si>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</si>
  <si>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</si>
  <si>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</si>
  <si>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</si>
  <si>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</si>
  <si>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</si>
  <si>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</si>
  <si>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</si>
  <si>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</si>
  <si>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</si>
  <si>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</si>
  <si>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</si>
  <si>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</si>
  <si>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</si>
  <si>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</si>
  <si>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</si>
  <si>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</si>
  <si>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</si>
  <si>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</si>
  <si>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</si>
  <si>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</si>
  <si>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</si>
  <si>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</si>
  <si>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</si>
  <si>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</si>
  <si>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</si>
  <si>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</si>
  <si>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</si>
  <si>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</si>
  <si>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</si>
  <si>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</si>
  <si>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</si>
  <si>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</si>
  <si>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</si>
  <si>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</si>
  <si>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</si>
  <si>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</si>
  <si>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</si>
  <si>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</si>
  <si>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</si>
  <si>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</si>
  <si>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</si>
  <si>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</si>
  <si>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</si>
  <si>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</si>
  <si>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</si>
  <si>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</si>
  <si>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</si>
  <si>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</si>
  <si>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</si>
  <si>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</si>
  <si>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</si>
  <si>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</si>
  <si>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</si>
  <si>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</si>
  <si>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</si>
  <si>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</si>
  <si>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</si>
  <si>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</si>
  <si>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</si>
  <si>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</si>
  <si>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</si>
  <si>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</si>
  <si>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</si>
  <si>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</si>
  <si>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</si>
  <si>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</si>
  <si>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</si>
  <si>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</si>
  <si>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</si>
  <si>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</si>
  <si>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</si>
  <si>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</si>
  <si>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</si>
  <si>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</si>
  <si>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</si>
  <si>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</si>
  <si>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</si>
  <si>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</si>
  <si>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</si>
  <si>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</si>
  <si>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</si>
  <si>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</si>
  <si>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</si>
  <si>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</si>
  <si>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</si>
  <si>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</si>
  <si>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</si>
  <si>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</si>
  <si>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</si>
  <si>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</si>
  <si>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</si>
  <si>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</si>
  <si>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</si>
  <si>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</si>
  <si>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</si>
  <si>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</si>
  <si>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</si>
  <si>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</si>
  <si>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</si>
  <si>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</si>
  <si>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</si>
  <si>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</si>
  <si>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</si>
  <si>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</si>
  <si>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</si>
  <si>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</si>
  <si>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</si>
  <si>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</si>
  <si>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</si>
  <si>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</si>
  <si>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</si>
  <si>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</si>
  <si>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</si>
  <si>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</si>
  <si>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</si>
  <si>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</si>
  <si>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</si>
  <si>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</si>
  <si>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</si>
  <si>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</si>
  <si>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</si>
  <si>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</si>
  <si>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</si>
  <si>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</si>
  <si>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</si>
  <si>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</si>
  <si>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</si>
  <si>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</si>
  <si>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</si>
  <si>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</si>
  <si>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</si>
  <si>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</si>
  <si>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</si>
  <si>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</si>
  <si>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</si>
  <si>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</si>
  <si>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</si>
  <si>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</si>
  <si>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</si>
  <si>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</si>
  <si>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</si>
  <si>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</si>
  <si>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</si>
  <si>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</si>
  <si>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</si>
  <si>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</si>
  <si>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</si>
  <si>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</si>
  <si>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</si>
  <si>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</si>
  <si>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</si>
  <si>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</si>
  <si>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</si>
  <si>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</si>
  <si>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</si>
  <si>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</si>
  <si>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</si>
  <si>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</si>
  <si>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</si>
  <si>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</si>
  <si>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</si>
  <si>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</si>
  <si>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</si>
  <si>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</si>
  <si>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</si>
  <si>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</si>
  <si>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</si>
  <si>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</si>
  <si>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</si>
  <si>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</si>
  <si>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</si>
  <si>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</si>
  <si>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</si>
  <si>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</si>
  <si>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</si>
  <si>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</si>
  <si>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</si>
  <si>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</si>
  <si>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</si>
  <si>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</si>
  <si>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</si>
  <si>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</si>
  <si>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</si>
  <si>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</si>
  <si>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</si>
  <si>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</si>
  <si>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</si>
  <si>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</si>
  <si>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</si>
  <si>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</si>
  <si>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</si>
  <si>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</si>
  <si>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</si>
  <si>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</si>
  <si>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</si>
  <si>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</si>
  <si>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</si>
  <si>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</si>
  <si>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</si>
  <si>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</si>
  <si>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</si>
  <si>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</si>
  <si>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</si>
  <si>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</si>
  <si>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</si>
  <si>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</si>
  <si>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</si>
  <si>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</si>
  <si>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</si>
  <si>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</si>
  <si>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</si>
  <si>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</si>
  <si>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</si>
  <si>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</si>
  <si>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</si>
  <si>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</si>
  <si>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</si>
  <si>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</si>
  <si>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</si>
  <si>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</si>
  <si>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</si>
  <si>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</si>
  <si>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</si>
  <si>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</si>
  <si>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</si>
  <si>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</si>
  <si>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</si>
  <si>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</si>
  <si>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</si>
  <si>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</si>
  <si>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</si>
  <si>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</si>
  <si>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</si>
  <si>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</si>
  <si>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</si>
  <si>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</si>
  <si>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</si>
  <si>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</si>
  <si>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</si>
  <si>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</si>
  <si>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</si>
  <si>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</si>
  <si>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</si>
  <si>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</si>
  <si>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</si>
  <si>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</si>
  <si>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</si>
  <si>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</si>
  <si>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</si>
  <si>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</si>
  <si>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</si>
  <si>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</si>
  <si>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</si>
  <si>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</si>
  <si>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</si>
  <si>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</si>
  <si>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</si>
  <si>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</si>
  <si>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</si>
  <si>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</si>
  <si>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</si>
  <si>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</si>
  <si>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</si>
  <si>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</si>
  <si>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</si>
  <si>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</si>
  <si>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</si>
  <si>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</si>
  <si>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</si>
  <si>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</si>
  <si>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</si>
  <si>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</si>
  <si>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</si>
  <si>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</si>
  <si>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</si>
  <si>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</si>
  <si>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</si>
  <si>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</si>
  <si>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</si>
  <si>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</si>
  <si>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</si>
  <si>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</si>
  <si>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</si>
  <si>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</si>
  <si>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</si>
  <si>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</si>
  <si>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</si>
  <si>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</si>
  <si>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</si>
  <si>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</si>
  <si>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</si>
  <si>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</si>
  <si>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</si>
  <si>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</si>
  <si>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</si>
  <si>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</si>
  <si>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</si>
  <si>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</si>
  <si>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</si>
  <si>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</si>
  <si>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</si>
  <si>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</si>
  <si>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</si>
  <si>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</si>
  <si>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</si>
  <si>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</si>
  <si>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</si>
  <si>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</si>
  <si>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</si>
  <si>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</si>
  <si>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</si>
  <si>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</si>
  <si>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</si>
  <si>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</si>
  <si>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</si>
  <si>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</si>
  <si>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</si>
  <si>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</si>
  <si>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</si>
  <si>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</si>
  <si>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</si>
  <si>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</si>
  <si>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</si>
  <si>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</si>
  <si>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</si>
  <si>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</si>
  <si>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</si>
  <si>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</si>
  <si>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</si>
  <si>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</si>
  <si>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</si>
  <si>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</si>
  <si>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</si>
  <si>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</si>
  <si>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</si>
  <si>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</si>
  <si>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</si>
  <si>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</si>
  <si>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</si>
  <si>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</si>
  <si>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</si>
  <si>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</si>
  <si>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</si>
  <si>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</si>
  <si>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</si>
  <si>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</si>
  <si>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</si>
  <si>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</si>
  <si>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</si>
  <si>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</si>
  <si>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</si>
  <si>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</si>
  <si>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</si>
  <si>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</si>
  <si>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</si>
  <si>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</si>
  <si>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</si>
  <si>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</si>
  <si>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</si>
  <si>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</si>
  <si>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</si>
  <si>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</si>
  <si>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</si>
  <si>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</si>
  <si>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</si>
  <si>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</si>
  <si>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</si>
  <si>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</si>
  <si>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</si>
  <si>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</si>
  <si>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</si>
  <si>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</si>
  <si>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</si>
  <si>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</si>
  <si>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</si>
  <si>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</si>
  <si>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</si>
  <si>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</si>
  <si>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</si>
  <si>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</si>
  <si>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</si>
  <si>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</si>
  <si>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</si>
  <si>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</si>
  <si>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</si>
  <si>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</si>
  <si>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</si>
  <si>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</si>
  <si>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</si>
  <si>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</si>
  <si>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</si>
  <si>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</si>
  <si>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</si>
  <si>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</si>
  <si>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</si>
  <si>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</si>
  <si>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</si>
  <si>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</si>
  <si>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</si>
  <si>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</si>
  <si>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</si>
  <si>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</si>
  <si>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</si>
  <si>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</si>
  <si>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</si>
  <si>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</si>
  <si>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</si>
  <si>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</si>
  <si>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</si>
  <si>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</si>
  <si>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</si>
  <si>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</si>
  <si>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</si>
  <si>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</si>
  <si>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</si>
  <si>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</si>
  <si>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</si>
  <si>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</si>
  <si>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</si>
  <si>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</si>
  <si>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</si>
  <si>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</si>
  <si>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</si>
  <si>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</si>
  <si>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</si>
  <si>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</si>
  <si>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</si>
  <si>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</si>
  <si>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</si>
  <si>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</si>
  <si>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</si>
  <si>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</si>
  <si>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</si>
  <si>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</si>
  <si>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</si>
  <si>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</si>
  <si>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</si>
  <si>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</si>
  <si>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</si>
  <si>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</si>
  <si>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</si>
  <si>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</si>
  <si>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</si>
  <si>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</si>
  <si>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</si>
  <si>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</si>
  <si>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</si>
  <si>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</si>
  <si>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</si>
  <si>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</si>
  <si>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</si>
  <si>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</si>
  <si>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</si>
  <si>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</si>
  <si>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</si>
  <si>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</si>
  <si>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</si>
  <si>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</si>
  <si>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</si>
  <si>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</si>
  <si>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</si>
  <si>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</si>
  <si>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</si>
  <si>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</si>
  <si>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</si>
  <si>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</si>
  <si>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</si>
  <si>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</si>
  <si>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</si>
  <si>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</si>
  <si>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</si>
  <si>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</si>
  <si>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</si>
  <si>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</si>
  <si>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</si>
  <si>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</si>
  <si>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</si>
  <si>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</si>
  <si>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</si>
  <si>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</si>
  <si>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</si>
  <si>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</si>
  <si>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</si>
  <si>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</si>
  <si>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</si>
  <si>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</si>
  <si>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</si>
  <si>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</si>
  <si>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</si>
  <si>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</si>
  <si>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</si>
  <si>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</si>
  <si>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</si>
  <si>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</si>
  <si>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</si>
  <si>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</si>
  <si>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</si>
  <si>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</si>
  <si>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</si>
  <si>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</si>
  <si>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</si>
  <si>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</si>
  <si>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</si>
  <si>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</si>
  <si>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</si>
  <si>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</si>
  <si>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</si>
  <si>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</si>
  <si>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</si>
  <si>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</si>
  <si>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</si>
  <si>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</si>
  <si>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</si>
  <si>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</si>
  <si>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</si>
  <si>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</si>
  <si>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</si>
  <si>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</si>
  <si>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</si>
  <si>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</si>
  <si>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</si>
  <si>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</si>
  <si>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</si>
  <si>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</si>
  <si>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</si>
  <si>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</si>
  <si>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</si>
  <si>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</si>
  <si>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</si>
  <si>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</si>
  <si>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</si>
  <si>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</si>
  <si>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</si>
  <si>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</si>
  <si>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</si>
  <si>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</si>
  <si>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</si>
  <si>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</si>
  <si>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</si>
  <si>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</si>
  <si>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</si>
  <si>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</si>
  <si>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</si>
  <si>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</si>
  <si>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</si>
  <si>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</si>
  <si>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</si>
  <si>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</si>
  <si>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</si>
  <si>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</si>
  <si>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</si>
  <si>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</si>
  <si>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</si>
  <si>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</si>
  <si>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</si>
  <si>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</si>
  <si>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</si>
  <si>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</si>
  <si>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</si>
  <si>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</si>
  <si>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</si>
  <si>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</si>
  <si>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</si>
  <si>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</si>
  <si>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</si>
  <si>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</si>
  <si>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</si>
  <si>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</si>
  <si>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</si>
  <si>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</si>
  <si>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</si>
  <si>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</si>
  <si>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</si>
  <si>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</si>
  <si>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</si>
  <si>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</si>
  <si>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</si>
  <si>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</si>
  <si>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</si>
  <si>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</si>
  <si>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</si>
  <si>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</si>
  <si>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</si>
  <si>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</si>
  <si>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</si>
  <si>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</si>
  <si>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</si>
  <si>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</si>
  <si>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</si>
  <si>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</si>
  <si>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</si>
  <si>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</si>
  <si>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</si>
  <si>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</si>
  <si>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</si>
  <si>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</si>
  <si>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</si>
  <si>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</si>
  <si>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</si>
  <si>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</si>
  <si>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</si>
  <si>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</si>
  <si>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</si>
  <si>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</si>
  <si>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</si>
  <si>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</si>
  <si>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</si>
  <si>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</si>
  <si>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</si>
  <si>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</si>
  <si>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</si>
  <si>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</si>
  <si>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</si>
  <si>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</si>
  <si>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</si>
  <si>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</si>
  <si>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</si>
  <si>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</si>
  <si>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</si>
  <si>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</si>
  <si>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</si>
  <si>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</si>
  <si>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</si>
  <si>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</si>
  <si>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</si>
  <si>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</si>
  <si>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</si>
  <si>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</si>
  <si>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</si>
  <si>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</si>
  <si>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</si>
  <si>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</si>
  <si>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</si>
  <si>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</si>
  <si>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</si>
  <si>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</si>
  <si>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</si>
  <si>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</si>
  <si>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</si>
  <si>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</si>
  <si>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</si>
  <si>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</si>
  <si>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</si>
  <si>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</si>
  <si>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</si>
  <si>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</si>
  <si>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</si>
  <si>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</si>
  <si>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</si>
  <si>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</si>
  <si>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</si>
  <si>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</si>
  <si>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</si>
  <si>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</si>
  <si>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</si>
  <si>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</si>
  <si>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</si>
  <si>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</si>
  <si>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</si>
  <si>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</si>
  <si>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</si>
  <si>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</si>
  <si>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</si>
  <si>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</si>
  <si>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</si>
  <si>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</si>
  <si>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</si>
  <si>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</si>
  <si>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</si>
  <si>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</si>
  <si>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</si>
  <si>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</si>
  <si>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</si>
  <si>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</si>
  <si>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</si>
  <si>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</si>
  <si>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</si>
  <si>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</si>
  <si>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</si>
  <si>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</si>
  <si>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</si>
  <si>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</si>
  <si>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</si>
  <si>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</si>
  <si>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</si>
  <si>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</si>
  <si>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</si>
  <si>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</si>
  <si>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</si>
  <si>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</si>
  <si>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</si>
  <si>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</si>
  <si>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</si>
  <si>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</si>
  <si>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</si>
  <si>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</si>
  <si>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</si>
  <si>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</si>
  <si>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</si>
  <si>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</si>
  <si>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</si>
  <si>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</si>
  <si>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</si>
  <si>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</si>
  <si>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</si>
  <si>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</si>
  <si>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</si>
  <si>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</si>
  <si>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</si>
  <si>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</si>
  <si>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</si>
  <si>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</si>
  <si>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</si>
  <si>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</si>
  <si>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</si>
  <si>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</si>
  <si>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</si>
  <si>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</si>
  <si>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</si>
  <si>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</si>
  <si>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</si>
  <si>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</si>
  <si>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</si>
  <si>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</si>
  <si>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</si>
  <si>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</si>
  <si>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</si>
  <si>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</si>
  <si>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</si>
  <si>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</si>
  <si>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</si>
  <si>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</si>
  <si>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</si>
  <si>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</si>
  <si>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</si>
  <si>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</si>
  <si>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</si>
  <si>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</si>
  <si>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</si>
  <si>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</si>
  <si>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</si>
  <si>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</si>
  <si>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</si>
  <si>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</si>
  <si>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</si>
  <si>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</si>
  <si>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</si>
  <si>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</si>
  <si>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</si>
  <si>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</si>
  <si>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</si>
  <si>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</si>
  <si>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</si>
  <si>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</si>
  <si>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</si>
  <si>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</si>
  <si>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</si>
  <si>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</si>
  <si>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</si>
  <si>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</si>
  <si>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</si>
  <si>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</si>
  <si>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</si>
  <si>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</si>
  <si>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</si>
  <si>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</si>
  <si>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</si>
  <si>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</si>
  <si>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</si>
  <si>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</si>
  <si>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</si>
  <si>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</si>
  <si>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</si>
  <si>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</si>
  <si>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</si>
  <si>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</si>
  <si>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</si>
  <si>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</si>
  <si>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</si>
  <si>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</si>
  <si>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</si>
  <si>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</si>
  <si>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</si>
  <si>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</si>
  <si>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</si>
  <si>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</si>
  <si>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</si>
  <si>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</si>
  <si>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</si>
  <si>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</si>
  <si>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</si>
  <si>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</si>
  <si>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</si>
  <si>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</si>
  <si>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</si>
  <si>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</si>
  <si>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</si>
  <si>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</si>
  <si>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</si>
  <si>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</si>
  <si>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</si>
  <si>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</si>
  <si>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</si>
  <si>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</si>
  <si>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</si>
  <si>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</si>
  <si>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</si>
  <si>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</si>
  <si>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</si>
  <si>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</si>
  <si>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</si>
  <si>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</si>
  <si>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</si>
  <si>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</si>
  <si>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</si>
  <si>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</si>
  <si>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</si>
  <si>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</si>
  <si>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</si>
  <si>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</si>
  <si>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</si>
  <si>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</si>
  <si>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</si>
  <si>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</si>
  <si>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</si>
  <si>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</si>
  <si>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</si>
  <si>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</si>
  <si>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</si>
  <si>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</si>
  <si>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</si>
  <si>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</si>
  <si>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</si>
  <si>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</si>
  <si>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</si>
  <si>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</si>
  <si>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</si>
  <si>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</si>
  <si>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</si>
  <si>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</si>
  <si>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</si>
  <si>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</si>
  <si>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</si>
  <si>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</si>
  <si>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</si>
  <si>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</si>
  <si>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</si>
  <si>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</si>
  <si>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</si>
  <si>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</si>
  <si>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</si>
  <si>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</si>
  <si>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</si>
  <si>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</si>
  <si>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</si>
  <si>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</si>
  <si>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</si>
  <si>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</si>
  <si>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</si>
  <si>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</si>
  <si>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</si>
  <si>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</si>
  <si>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</si>
  <si>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</si>
  <si>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</si>
  <si>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</si>
  <si>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</si>
  <si>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</si>
  <si>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</si>
  <si>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</si>
  <si>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</si>
  <si>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</si>
  <si>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</si>
  <si>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</si>
  <si>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</si>
  <si>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</si>
  <si>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</si>
  <si>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</si>
  <si>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</si>
  <si>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</si>
  <si>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</si>
  <si>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</si>
  <si>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</si>
  <si>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</si>
  <si>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</si>
  <si>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</si>
  <si>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</si>
  <si>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</si>
  <si>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</si>
  <si>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</si>
  <si>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</si>
  <si>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</si>
  <si>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</si>
  <si>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</si>
  <si>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</si>
  <si>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</si>
  <si>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</si>
  <si>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</si>
  <si>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</si>
  <si>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</si>
  <si>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</si>
  <si>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</si>
  <si>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</si>
  <si>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</si>
  <si>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</si>
  <si>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</si>
  <si>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</si>
  <si>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</si>
  <si>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</si>
  <si>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</si>
  <si>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</si>
  <si>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</si>
  <si>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</si>
  <si>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</si>
  <si>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</si>
  <si>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</si>
  <si>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</si>
  <si>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</si>
  <si>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</si>
  <si>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</si>
  <si>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</si>
  <si>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</si>
  <si>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</si>
  <si>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</si>
  <si>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</si>
  <si>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</si>
  <si>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</si>
  <si>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</si>
  <si>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</si>
  <si>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</si>
  <si>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</si>
  <si>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</si>
  <si>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</si>
  <si>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</si>
  <si>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</si>
  <si>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</si>
  <si>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</si>
  <si>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</si>
  <si>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</si>
  <si>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</si>
  <si>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</si>
  <si>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</si>
  <si>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</si>
  <si>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</si>
  <si>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</si>
  <si>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</si>
  <si>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</si>
  <si>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</si>
  <si>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</si>
  <si>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</si>
  <si>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</si>
  <si>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</si>
  <si>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</si>
  <si>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</si>
  <si>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</si>
  <si>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</si>
  <si>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</si>
  <si>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</si>
  <si>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</si>
  <si>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</si>
  <si>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</si>
  <si>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</si>
  <si>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</si>
  <si>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</si>
  <si>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</si>
  <si>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</si>
  <si>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</si>
  <si>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</si>
  <si>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</si>
  <si>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</si>
  <si>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</si>
  <si>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</si>
  <si>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</si>
  <si>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</si>
  <si>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</si>
  <si>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</si>
  <si>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</si>
  <si>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</si>
  <si>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</si>
  <si>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</si>
  <si>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</si>
  <si>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</si>
  <si>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</si>
  <si>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</si>
  <si>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</si>
  <si>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</si>
  <si>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</si>
  <si>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</si>
  <si>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</si>
  <si>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</si>
  <si>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</si>
  <si>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</si>
  <si>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</si>
  <si>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</si>
  <si>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</si>
  <si>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</si>
  <si>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</si>
  <si>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</si>
  <si>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</si>
  <si>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</si>
  <si>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</si>
  <si>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</si>
  <si>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</si>
  <si>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</si>
  <si>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</si>
  <si>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</si>
  <si>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</si>
  <si>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</si>
  <si>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</si>
  <si>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</si>
  <si>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</si>
  <si>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</si>
  <si>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</si>
  <si>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</si>
  <si>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</si>
  <si>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</si>
  <si>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</si>
  <si>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</si>
  <si>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</si>
  <si>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</si>
  <si>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</si>
  <si>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</si>
  <si>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</si>
  <si>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</si>
  <si>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</si>
  <si>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</si>
  <si>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</si>
  <si>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</si>
  <si>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</si>
  <si>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</si>
  <si>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</si>
  <si>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</si>
  <si>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</si>
  <si>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</si>
  <si>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</si>
  <si>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</si>
  <si>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</si>
  <si>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</si>
  <si>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</si>
  <si>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</si>
  <si>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</si>
  <si>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</si>
  <si>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</si>
  <si>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</si>
  <si>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</si>
  <si>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</si>
  <si>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</si>
  <si>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</si>
  <si>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</si>
  <si>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</si>
  <si>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</si>
  <si>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</si>
  <si>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</si>
  <si>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</si>
  <si>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</si>
  <si>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</si>
  <si>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</si>
  <si>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</si>
  <si>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</si>
  <si>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</si>
  <si>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</si>
  <si>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</si>
  <si>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</si>
  <si>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</si>
  <si>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</si>
  <si>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</si>
  <si>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</si>
  <si>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</si>
  <si>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</si>
  <si>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</si>
  <si>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</si>
  <si>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</si>
  <si>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</si>
  <si>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</si>
  <si>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</si>
  <si>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</si>
  <si>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</si>
  <si>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</si>
  <si>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</si>
  <si>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</si>
  <si>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</si>
  <si>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</si>
  <si>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</si>
  <si>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</si>
  <si>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</si>
  <si>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</si>
  <si>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</si>
  <si>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</si>
  <si>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</si>
  <si>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</si>
  <si>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</si>
  <si>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</si>
  <si>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</si>
  <si>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</si>
  <si>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</si>
  <si>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</si>
  <si>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</si>
  <si>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</si>
  <si>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</si>
  <si>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</si>
  <si>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</si>
  <si>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</si>
  <si>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</si>
  <si>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</si>
  <si>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</si>
  <si>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</si>
  <si>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</si>
  <si>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</si>
  <si>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</si>
  <si>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</si>
  <si>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</si>
  <si>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</si>
  <si>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</si>
  <si>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</si>
  <si>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</si>
  <si>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</si>
  <si>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</si>
  <si>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</si>
  <si>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</si>
  <si>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</si>
  <si>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</si>
  <si>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</si>
  <si>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</si>
  <si>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</si>
  <si>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</si>
  <si>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</si>
  <si>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</si>
  <si>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</si>
  <si>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</si>
  <si>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</si>
  <si>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</si>
  <si>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</si>
  <si>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</si>
  <si>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</si>
  <si>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</si>
  <si>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</si>
  <si>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</si>
  <si>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</si>
  <si>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</si>
  <si>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</si>
  <si>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</si>
  <si>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</si>
  <si>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</si>
  <si>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</si>
  <si>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</si>
  <si>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</si>
  <si>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</si>
  <si>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</si>
  <si>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</si>
  <si>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</si>
  <si>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</si>
  <si>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</si>
  <si>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</si>
  <si>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</si>
  <si>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</si>
  <si>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</si>
  <si>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</si>
  <si>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</si>
  <si>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</si>
  <si>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</si>
  <si>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</si>
  <si>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</si>
  <si>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</si>
  <si>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</si>
  <si>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</si>
  <si>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</si>
  <si>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</si>
  <si>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</si>
  <si>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</si>
  <si>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</si>
  <si>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</si>
  <si>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</si>
  <si>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</si>
  <si>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</si>
  <si>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</si>
  <si>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</si>
  <si>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</si>
  <si>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</si>
  <si>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</si>
  <si>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</si>
  <si>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</si>
  <si>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</si>
  <si>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</si>
  <si>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</si>
  <si>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</si>
  <si>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</si>
  <si>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</si>
  <si>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</si>
  <si>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</si>
  <si>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</si>
  <si>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</si>
  <si>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</si>
  <si>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</si>
  <si>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</si>
  <si>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</si>
  <si>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</si>
  <si>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</si>
  <si>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</si>
  <si>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</si>
  <si>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</si>
  <si>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</si>
  <si>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</si>
  <si>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</si>
  <si>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</si>
  <si>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</si>
  <si>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</si>
  <si>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</si>
  <si>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</si>
  <si>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</si>
  <si>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</si>
  <si>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</si>
  <si>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</si>
  <si>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</si>
  <si>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</si>
  <si>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</si>
  <si>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</si>
  <si>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</si>
  <si>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</si>
  <si>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</si>
  <si>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</si>
  <si>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</si>
  <si>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</si>
  <si>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</si>
  <si>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</si>
  <si>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</si>
  <si>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</si>
  <si>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</si>
  <si>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</si>
  <si>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</si>
  <si>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</si>
  <si>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</si>
  <si>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</si>
  <si>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</si>
  <si>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</si>
  <si>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</si>
  <si>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</si>
  <si>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</si>
  <si>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</si>
  <si>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</si>
  <si>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</si>
  <si>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</si>
  <si>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</si>
  <si>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</si>
  <si>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</si>
  <si>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</si>
  <si>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</si>
  <si>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</si>
  <si>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</si>
  <si>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</si>
  <si>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</si>
  <si>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</si>
  <si>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</si>
  <si>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</si>
  <si>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</si>
  <si>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</si>
  <si>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</si>
  <si>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</si>
  <si>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</si>
  <si>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</si>
  <si>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</si>
  <si>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</si>
  <si>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</si>
  <si>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</si>
  <si>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</si>
  <si>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</si>
  <si>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</si>
  <si>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</si>
  <si>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</si>
  <si>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</si>
  <si>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</si>
  <si>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</si>
  <si>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</si>
  <si>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</si>
  <si>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</si>
  <si>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</si>
  <si>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</si>
  <si>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</si>
  <si>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</si>
  <si>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</si>
  <si>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</si>
  <si>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</si>
  <si>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</si>
  <si>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</si>
  <si>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</si>
  <si>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</si>
  <si>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</si>
  <si>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</si>
  <si>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</si>
  <si>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</si>
  <si>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</si>
  <si>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</si>
  <si>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</si>
  <si>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</si>
  <si>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</si>
  <si>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</si>
  <si>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</si>
  <si>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</si>
  <si>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</si>
  <si>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</si>
  <si>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</si>
  <si>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</si>
  <si>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</si>
  <si>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</si>
  <si>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</si>
  <si>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</si>
  <si>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</si>
  <si>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</si>
  <si>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</si>
  <si>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</si>
  <si>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</si>
  <si>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</si>
  <si>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</si>
  <si>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</si>
  <si>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</si>
  <si>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</si>
  <si>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</si>
  <si>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</si>
  <si>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</si>
  <si>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</si>
  <si>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</si>
  <si>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</si>
  <si>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</si>
  <si>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</si>
  <si>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</si>
  <si>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</si>
  <si>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</si>
  <si>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</si>
  <si>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</si>
  <si>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</si>
  <si>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</si>
  <si>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</si>
  <si>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</si>
  <si>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</si>
  <si>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</si>
  <si>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</si>
  <si>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</si>
  <si>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</si>
  <si>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</si>
  <si>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</si>
  <si>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</si>
  <si>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</si>
  <si>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</si>
  <si>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</si>
  <si>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</si>
  <si>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</si>
  <si>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</si>
  <si>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</si>
  <si>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</si>
  <si>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</si>
  <si>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</si>
  <si>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</si>
  <si>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</si>
  <si>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</si>
  <si>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</si>
  <si>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</si>
  <si>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</si>
  <si>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</si>
  <si>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</si>
  <si>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</si>
  <si>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</si>
  <si>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</si>
  <si>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</si>
  <si>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</si>
  <si>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</si>
  <si>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</si>
  <si>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</si>
  <si>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</si>
  <si>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</si>
  <si>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</si>
  <si>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</si>
  <si>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</si>
  <si>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</si>
  <si>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</si>
  <si>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</si>
  <si>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</si>
  <si>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</si>
  <si>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</si>
  <si>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2021-5-05003552020</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</si>
  <si>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</si>
  <si>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No. 0006 del 14 de Enero de 2004</t>
  </si>
  <si>
    <t>JEYSI DAIANA ARIAS VALENCIA</t>
  </si>
  <si>
    <t>CRA 33A 107A 53 MEDELLÍN</t>
  </si>
  <si>
    <t>5293086</t>
  </si>
  <si>
    <t>JEYSI DAIANA ARIAS VALENCIA CC N°1.214.715.165</t>
  </si>
  <si>
    <t>0355</t>
  </si>
  <si>
    <t>PRESTAR EL SERVICIO HOGARES INFANTILES -HI-, DE CONFORMIDAD CON EL MANUAL OPERATIVO DE LA MODALIDAD INSTITUCIONAL Y LAS DIRECTRICES ESTABLECIDAS POR EL ICBF, EN ARMINIA CON LA POLITICA DE ESTADO PARA EL DESARROLLO INTEGRAL DE LA PRIMERA INFANCIA</t>
  </si>
  <si>
    <t>PRESTAR EL SERVICIO DE ATENCION INTEGRAL A NIÑOS Y NIÑAS MENORES DE 5 AÑOS O HASTA SU INGRESO AL GRADO DE TRANSICION  CON E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</si>
  <si>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 xml:space="preserve">PRESTAR EL SERVICIO DE ATENCION INTEGRAL A NIÑOS Y NIÑAS MENORES DE 5 AÑOS O HASTA SU INGRESO AL GRADO DE TRANSICION  CON EL FIN DE PROMOVER EL DESARROLLO INTEGRAL DE LA PRIMERA INFANCIA CON CALIDAD DE CONFORMIDAD CON LOS LINEAMIENTOS, EL MANUAL OPERATIVO, LAS DIRECTRICES, PARAMETROS Y ESTANDARES ESTABLECIDOS PO EL ICBF, PARA EL SERVICIO DE HOGARES INFANTILES (hi), EN EL MARCO DE LA POLITICA DE ESTADO DE ATENCION INTEGRAL "DE CERO A SIEMPRE" </t>
  </si>
  <si>
    <t xml:space="preserve">PRESTAR EL SERVICIO DE ATENCION, EDUCACION INICIAL Y CUIDADO A NIÑOS Y NIÑASMENORES DE CONCO(5)AÑOS, O HASTA SU INGRESO AL GRADO DE TRANSICION, CON EL FIN DE PROMOVER EL DESARROLLO INTEGRAL DE LA PRIMERA INFANCIA CON CALIDAD DE CONFORMIDAD CON LOS LINEAMIENTOS, EL MANUAL OPERATIVO, LAS DIRECTRICES, PARAMETROS Y ESTANDARES ESTABLECIDOS POR EL ICBF, PARA EL SERVICIO DE HOGARES INFANTILES (hi), EN EL MARCO DE LA POLITICA DE ESTADO DE ATENCION INTEGRAL "DE CERO A SIEMPRE" </t>
  </si>
  <si>
    <t>ATENDER A LA PRIMERA INFANCIA EN EL MARCO DE LA ESTRATEGIA "DE CERO A SIEMPRE", DE CONFORMIDAD CON LA DIRECTRICES, LINEAMIENTOS Y PARAMETROS ESTABLECIDOS POR EL ICBF SI COMO REGULAR LAS RELACIONES ENTRE LAS PARTES DERIVADAS DE LA ENTREGA DE APORTES DEL ICBF A LA ENTIDAD ADMINISTRADORA DE SERVICIO PARA QUE ESTE ASUMA CON SU PERSONALY BAJO SU EXCLUSIVA ESPONSABILIDAD DICHA ATENCION</t>
  </si>
  <si>
    <t>asopadresymadres@gmail.com</t>
  </si>
  <si>
    <t>0287</t>
  </si>
  <si>
    <t>593</t>
  </si>
  <si>
    <t>988</t>
  </si>
  <si>
    <t>928</t>
  </si>
  <si>
    <t>035</t>
  </si>
  <si>
    <t>1638</t>
  </si>
  <si>
    <t>531</t>
  </si>
  <si>
    <t>BRINDAR ATENCIÓN INTEGRAL A NIÑOS Y NIÑAS ENTRE LOS SEIS (6) MESES Y HASTA LOS CUATRO (4) AÑOS Y ONCE (11) MESES DE EDAD, CON VULNERABILIDAD ECONÓMICA Y SOCIAL, PRIORITARIAMENTE A QUIENES POR RAZONES DE TRABAJO DE SUS PADRES O ADULTO RESPONSABLE DE SU CUIDADO PERMANECEN SOLOS TEMPORALMENTE Y A LOS HIJOS DE FAMILIAS EN SITUACIÓN DE DESPLAZAMIENTO</t>
  </si>
  <si>
    <t>847</t>
  </si>
  <si>
    <t>BRINDAR ATENCIÓN INTEGRAL A NIÑOS Y NIÑAS ENTRE LOS SEIS (6) MESES Y HASTA MENORES DE LOS CINCO AÑOS (5) DE EDAD, CON VULNERABILIDAD ECONÓMICA Y SOCIAL, PRIORITARIAMENTE  A QUIENES POR RAZONES DE TRABAJO DE SUS PADRES O ADULTO RESPONSABLE DE SU CUIDADO PERMANECEN SOLOS TEMPORALMENTE Y A LOS HIJOS DE FAMILIAS EN SITUACIÓN DE DESPLAZAMIENTO</t>
  </si>
  <si>
    <t>483</t>
  </si>
  <si>
    <t>116</t>
  </si>
  <si>
    <t>450</t>
  </si>
  <si>
    <t>449</t>
  </si>
  <si>
    <t>BRINDAR ATENCIÓN INTEGRAL A NIÑOS Y NIÑAS ENTRE LOS SEIS (6) MESES Y HASTA CINCO (5) AÑOS, ONCE  MESES (11) DE EDAD, CON VULNERABILIDAD ECONÓMICA Y SOCIAL, PRIORITARIAMENTE A QUIENES POR RAZONES DE TRABAJO DE SUS PADRES O ADULTO RESPONSABLE DE SU CUIDADO PERMANECEN SOLOS TEMPORALMENTE Y A LOS HIJOS DE FAMILIAS EN SITUACIÓN DE DESPLAZAMIENTO, HOGARES INFANTILES</t>
  </si>
  <si>
    <t>1130</t>
  </si>
  <si>
    <t>5</t>
  </si>
  <si>
    <t>BRINDAR ATENCIÓN INTEGRAL A NIÑOS Y NIÑAS ENTRE SEIS (6) MESES Y HASTA SEIS (6) AÑOS DE EDAD, EN EL HOGAR INFANTIL PERTENECIENTES A LOS NIVELES I Y II DEL SISBEN HIJOS DE PADRES TRABAJADORES, DANDO PRIORIDAD A LOS NIÑOS Y NIÑAS PERTENECIENTES A FAMILIAS EN SITUACIÓN DE DESPLAZAMIENTO, HOGARES INFANTILES.</t>
  </si>
  <si>
    <t>05-18-2005-005</t>
  </si>
  <si>
    <t>BRINDAR ATENCIÓN  A NIÑOS Y NIÑAS ENTRE SEIS (6) MESES Y HASTA SEIS (6) AÑOS DE EDAD, EN EL HOGAR INFANTIL DANDO PRIORIDAD A LOS NIÑOS Y NIÑAS  PERTENECIENTES A LOS NIVELES I Y II DEL SISBEN</t>
  </si>
  <si>
    <t>05-18-06-5</t>
  </si>
  <si>
    <t>BRINDAR ATENCIÓN  A NIÑOS Y NIÑAS ENTRE SEIS (6) MESES Y HASTA SEIS (6) AÑOS DE EDAD, EN EL HOGAR INFANTIL PERTENECIENTES A LOS NIVELES I Y II DEL SISBEN HIJOS DE PADRES TRABAJADORES, DANDO PRIORIDAD A LOS NIÑOS Y NIÑAS  PERTENECIENTES A FAMILIAS EN SITUACIÓN DE DESPLAZAMIENTO</t>
  </si>
  <si>
    <t>CRA 32A N° 109-49</t>
  </si>
  <si>
    <t>PRESTAR LOS SERVICIOS D EDUCACION INICIAL EN EL MARCO DE LA ATENCION INTEGRAL, EN HOGARES INFANTILESM -HI-, DE CONFORMIDAD CON EL MANUAL OPERATIVO DE LA MODALIDAD INSTITUCIONAL, EL LINEAMIENTO TECNICO PARA LA ATENCION A LA PRIMERA INFANCICIA Y LAS DIRECTRICES ESTABLECIDAS POR EL ICBF, EN ARMNIA CON LA POLITICA DE ESTADO PARA EL DESARROLLO INTEGAL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</si>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</sst>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33" zoomScale="85" zoomScaleNormal="85" zoomScaleSheetLayoutView="40" zoomScalePageLayoutView="40" workbookViewId="0">
      <selection activeCell="O48" sqref="O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36</v>
      </c>
      <c r="I15" s="32" t="s">
        <v>2624</v>
      </c>
      <c r="J15" s="108" t="s">
        <v>2626</v>
      </c>
      <c r="L15" s="223" t="s">
        <v>8</v>
      </c>
      <c r="M15" s="223"/>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25">
      <c r="A20" s="9"/>
      <c r="B20" s="109">
        <v>811044334</v>
      </c>
      <c r="C20" s="5"/>
      <c r="D20" s="73"/>
      <c r="E20" s="5"/>
      <c r="F20" s="5"/>
      <c r="G20" s="5"/>
      <c r="H20" s="242"/>
      <c r="I20" s="149" t="s">
        <v>36</v>
      </c>
      <c r="J20" s="150" t="s">
        <v>38</v>
      </c>
      <c r="K20" s="151">
        <v>715152400</v>
      </c>
      <c r="L20" s="152">
        <v>44222</v>
      </c>
      <c r="M20" s="152">
        <v>44561</v>
      </c>
      <c r="N20" s="135">
        <f>+(M20-L20)/30</f>
        <v>11.3</v>
      </c>
      <c r="O20" s="138"/>
      <c r="U20" s="134"/>
      <c r="V20" s="105">
        <f ca="1">NOW()</f>
        <v>44194.759241550928</v>
      </c>
      <c r="W20" s="105">
        <f ca="1">NOW()</f>
        <v>44194.759241550928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237" t="str">
        <f>VLOOKUP(B20,EAS!A2:B1439,2,0)</f>
        <v>ASOCIACIÓN DE PADRES Y MADRES DE FAMILIA DE LOS NIÑOS USUARIOS DEL HOGAR INFANTIL SANTO DOMINGO</v>
      </c>
      <c r="C38" s="237"/>
      <c r="D38" s="237"/>
      <c r="E38" s="237"/>
      <c r="F38" s="237"/>
      <c r="G38" s="5"/>
      <c r="H38" s="132"/>
      <c r="I38" s="246" t="s">
        <v>7</v>
      </c>
      <c r="J38" s="246"/>
      <c r="K38" s="246"/>
      <c r="L38" s="246"/>
      <c r="M38" s="246"/>
      <c r="N38" s="246"/>
      <c r="O38" s="133"/>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2690</v>
      </c>
      <c r="E48" s="145">
        <v>43484</v>
      </c>
      <c r="F48" s="145">
        <v>43812</v>
      </c>
      <c r="G48" s="160">
        <f>IF(AND(E48&lt;&gt;"",F48&lt;&gt;""),((F48-E48)/30),"")</f>
        <v>10.933333333333334</v>
      </c>
      <c r="H48" s="114" t="s">
        <v>2684</v>
      </c>
      <c r="I48" s="113" t="s">
        <v>36</v>
      </c>
      <c r="J48" s="113" t="s">
        <v>38</v>
      </c>
      <c r="K48" s="116">
        <v>619530415</v>
      </c>
      <c r="L48" s="115" t="s">
        <v>1148</v>
      </c>
      <c r="M48" s="117"/>
      <c r="N48" s="115" t="s">
        <v>1151</v>
      </c>
      <c r="O48" s="115" t="s">
        <v>26</v>
      </c>
      <c r="P48" s="78"/>
    </row>
    <row r="49" spans="1:16" s="6" customFormat="1" ht="24.75" customHeight="1" x14ac:dyDescent="0.25">
      <c r="A49" s="143">
        <v>2</v>
      </c>
      <c r="B49" s="122" t="s">
        <v>2665</v>
      </c>
      <c r="C49" s="112" t="s">
        <v>31</v>
      </c>
      <c r="D49" s="110" t="s">
        <v>2691</v>
      </c>
      <c r="E49" s="145">
        <v>43405</v>
      </c>
      <c r="F49" s="145">
        <v>43442</v>
      </c>
      <c r="G49" s="160">
        <f t="shared" ref="G49:G50" si="2">IF(AND(E49&lt;&gt;"",F49&lt;&gt;""),((F49-E49)/30),"")</f>
        <v>1.2333333333333334</v>
      </c>
      <c r="H49" s="114" t="s">
        <v>2685</v>
      </c>
      <c r="I49" s="113" t="s">
        <v>36</v>
      </c>
      <c r="J49" s="113" t="s">
        <v>38</v>
      </c>
      <c r="K49" s="116">
        <v>67851280</v>
      </c>
      <c r="L49" s="115" t="s">
        <v>1148</v>
      </c>
      <c r="M49" s="117"/>
      <c r="N49" s="115" t="s">
        <v>1151</v>
      </c>
      <c r="O49" s="115" t="s">
        <v>26</v>
      </c>
      <c r="P49" s="78"/>
    </row>
    <row r="50" spans="1:16" s="6" customFormat="1" ht="24.75" customHeight="1" x14ac:dyDescent="0.25">
      <c r="A50" s="143">
        <v>3</v>
      </c>
      <c r="B50" s="122" t="s">
        <v>2665</v>
      </c>
      <c r="C50" s="112" t="s">
        <v>31</v>
      </c>
      <c r="D50" s="110" t="s">
        <v>2692</v>
      </c>
      <c r="E50" s="145">
        <v>43040</v>
      </c>
      <c r="F50" s="145">
        <v>43404</v>
      </c>
      <c r="G50" s="160">
        <f t="shared" si="2"/>
        <v>12.133333333333333</v>
      </c>
      <c r="H50" s="122" t="s">
        <v>2686</v>
      </c>
      <c r="I50" s="113" t="s">
        <v>36</v>
      </c>
      <c r="J50" s="113" t="s">
        <v>38</v>
      </c>
      <c r="K50" s="116">
        <v>647169695</v>
      </c>
      <c r="L50" s="115" t="s">
        <v>1148</v>
      </c>
      <c r="M50" s="117"/>
      <c r="N50" s="115" t="s">
        <v>1151</v>
      </c>
      <c r="O50" s="115" t="s">
        <v>26</v>
      </c>
      <c r="P50" s="78"/>
    </row>
    <row r="51" spans="1:16" s="6" customFormat="1" ht="24.75" customHeight="1" outlineLevel="1" x14ac:dyDescent="0.25">
      <c r="A51" s="143">
        <v>4</v>
      </c>
      <c r="B51" s="122" t="s">
        <v>2665</v>
      </c>
      <c r="C51" s="112" t="s">
        <v>31</v>
      </c>
      <c r="D51" s="110" t="s">
        <v>2693</v>
      </c>
      <c r="E51" s="145">
        <v>42675</v>
      </c>
      <c r="F51" s="145">
        <v>43039</v>
      </c>
      <c r="G51" s="160">
        <f t="shared" ref="G51:G107" si="3">IF(AND(E51&lt;&gt;"",F51&lt;&gt;""),((F51-E51)/30),"")</f>
        <v>12.133333333333333</v>
      </c>
      <c r="H51" s="122" t="s">
        <v>2687</v>
      </c>
      <c r="I51" s="113" t="s">
        <v>36</v>
      </c>
      <c r="J51" s="113" t="s">
        <v>38</v>
      </c>
      <c r="K51" s="116">
        <v>557895280</v>
      </c>
      <c r="L51" s="115" t="s">
        <v>1148</v>
      </c>
      <c r="M51" s="117"/>
      <c r="N51" s="115" t="s">
        <v>1151</v>
      </c>
      <c r="O51" s="115" t="s">
        <v>26</v>
      </c>
      <c r="P51" s="78"/>
    </row>
    <row r="52" spans="1:16" s="7" customFormat="1" ht="24.75" customHeight="1" outlineLevel="1" x14ac:dyDescent="0.25">
      <c r="A52" s="144">
        <v>5</v>
      </c>
      <c r="B52" s="122" t="s">
        <v>2665</v>
      </c>
      <c r="C52" s="112" t="s">
        <v>31</v>
      </c>
      <c r="D52" s="110" t="s">
        <v>2694</v>
      </c>
      <c r="E52" s="145">
        <v>42038</v>
      </c>
      <c r="F52" s="145">
        <v>42369</v>
      </c>
      <c r="G52" s="160">
        <f t="shared" si="3"/>
        <v>11.033333333333333</v>
      </c>
      <c r="H52" s="119" t="s">
        <v>2688</v>
      </c>
      <c r="I52" s="113" t="s">
        <v>36</v>
      </c>
      <c r="J52" s="113" t="s">
        <v>38</v>
      </c>
      <c r="K52" s="116">
        <v>476838500</v>
      </c>
      <c r="L52" s="115" t="s">
        <v>1148</v>
      </c>
      <c r="M52" s="117"/>
      <c r="N52" s="115" t="s">
        <v>1151</v>
      </c>
      <c r="O52" s="115" t="s">
        <v>26</v>
      </c>
      <c r="P52" s="79"/>
    </row>
    <row r="53" spans="1:16" s="7" customFormat="1" ht="24.75" customHeight="1" outlineLevel="1" x14ac:dyDescent="0.25">
      <c r="A53" s="144">
        <v>6</v>
      </c>
      <c r="B53" s="122" t="s">
        <v>2665</v>
      </c>
      <c r="C53" s="112" t="s">
        <v>31</v>
      </c>
      <c r="D53" s="110" t="s">
        <v>2695</v>
      </c>
      <c r="E53" s="145">
        <v>41256</v>
      </c>
      <c r="F53" s="145">
        <v>41851</v>
      </c>
      <c r="G53" s="160">
        <f t="shared" si="3"/>
        <v>19.833333333333332</v>
      </c>
      <c r="H53" s="119" t="s">
        <v>2688</v>
      </c>
      <c r="I53" s="113" t="s">
        <v>36</v>
      </c>
      <c r="J53" s="113" t="s">
        <v>38</v>
      </c>
      <c r="K53" s="116">
        <v>702996400</v>
      </c>
      <c r="L53" s="115" t="s">
        <v>1148</v>
      </c>
      <c r="M53" s="117"/>
      <c r="N53" s="115" t="s">
        <v>1151</v>
      </c>
      <c r="O53" s="115" t="s">
        <v>26</v>
      </c>
      <c r="P53" s="79"/>
    </row>
    <row r="54" spans="1:16" s="7" customFormat="1" ht="24.75" customHeight="1" outlineLevel="1" x14ac:dyDescent="0.25">
      <c r="A54" s="144">
        <v>7</v>
      </c>
      <c r="B54" s="122" t="s">
        <v>2665</v>
      </c>
      <c r="C54" s="112" t="s">
        <v>31</v>
      </c>
      <c r="D54" s="110" t="s">
        <v>2698</v>
      </c>
      <c r="E54" s="145">
        <v>41093</v>
      </c>
      <c r="F54" s="145">
        <v>41274</v>
      </c>
      <c r="G54" s="160">
        <f t="shared" si="3"/>
        <v>6.0333333333333332</v>
      </c>
      <c r="H54" s="114" t="s">
        <v>2699</v>
      </c>
      <c r="I54" s="113" t="s">
        <v>36</v>
      </c>
      <c r="J54" s="113" t="s">
        <v>38</v>
      </c>
      <c r="K54" s="118">
        <v>171769917</v>
      </c>
      <c r="L54" s="115" t="s">
        <v>1148</v>
      </c>
      <c r="M54" s="117"/>
      <c r="N54" s="115" t="s">
        <v>1151</v>
      </c>
      <c r="O54" s="115" t="s">
        <v>26</v>
      </c>
      <c r="P54" s="79"/>
    </row>
    <row r="55" spans="1:16" s="7" customFormat="1" ht="24.75" customHeight="1" outlineLevel="1" x14ac:dyDescent="0.25">
      <c r="A55" s="144">
        <v>8</v>
      </c>
      <c r="B55" s="122" t="s">
        <v>2665</v>
      </c>
      <c r="C55" s="112" t="s">
        <v>31</v>
      </c>
      <c r="D55" s="110" t="s">
        <v>2700</v>
      </c>
      <c r="E55" s="145">
        <v>40928</v>
      </c>
      <c r="F55" s="145">
        <v>41090</v>
      </c>
      <c r="G55" s="160">
        <f t="shared" si="3"/>
        <v>5.4</v>
      </c>
      <c r="H55" s="122" t="s">
        <v>2699</v>
      </c>
      <c r="I55" s="113" t="s">
        <v>36</v>
      </c>
      <c r="J55" s="113" t="s">
        <v>38</v>
      </c>
      <c r="K55" s="118">
        <v>166871536</v>
      </c>
      <c r="L55" s="115" t="s">
        <v>1148</v>
      </c>
      <c r="M55" s="117"/>
      <c r="N55" s="115" t="s">
        <v>1151</v>
      </c>
      <c r="O55" s="115" t="s">
        <v>26</v>
      </c>
      <c r="P55" s="79"/>
    </row>
    <row r="56" spans="1:16" s="7" customFormat="1" ht="24.75" customHeight="1" outlineLevel="1" x14ac:dyDescent="0.25">
      <c r="A56" s="144">
        <v>9</v>
      </c>
      <c r="B56" s="122" t="s">
        <v>2665</v>
      </c>
      <c r="C56" s="112" t="s">
        <v>31</v>
      </c>
      <c r="D56" s="110" t="s">
        <v>2696</v>
      </c>
      <c r="E56" s="145">
        <v>40199</v>
      </c>
      <c r="F56" s="145">
        <v>40543</v>
      </c>
      <c r="G56" s="160">
        <f t="shared" si="3"/>
        <v>11.466666666666667</v>
      </c>
      <c r="H56" s="114" t="s">
        <v>2697</v>
      </c>
      <c r="I56" s="113" t="s">
        <v>36</v>
      </c>
      <c r="J56" s="113" t="s">
        <v>38</v>
      </c>
      <c r="K56" s="118">
        <v>311518191</v>
      </c>
      <c r="L56" s="115" t="s">
        <v>1148</v>
      </c>
      <c r="M56" s="117"/>
      <c r="N56" s="115" t="s">
        <v>1151</v>
      </c>
      <c r="O56" s="115" t="s">
        <v>26</v>
      </c>
      <c r="P56" s="79"/>
    </row>
    <row r="57" spans="1:16" s="7" customFormat="1" ht="24.75" customHeight="1" outlineLevel="1" x14ac:dyDescent="0.25">
      <c r="A57" s="144">
        <v>10</v>
      </c>
      <c r="B57" s="122" t="s">
        <v>2665</v>
      </c>
      <c r="C57" s="65" t="s">
        <v>31</v>
      </c>
      <c r="D57" s="63" t="s">
        <v>2701</v>
      </c>
      <c r="E57" s="145">
        <v>40563</v>
      </c>
      <c r="F57" s="145">
        <v>40908</v>
      </c>
      <c r="G57" s="160">
        <f t="shared" si="3"/>
        <v>11.5</v>
      </c>
      <c r="H57" s="122" t="s">
        <v>2699</v>
      </c>
      <c r="I57" s="63" t="s">
        <v>36</v>
      </c>
      <c r="J57" s="63" t="s">
        <v>38</v>
      </c>
      <c r="K57" s="66">
        <v>324040931</v>
      </c>
      <c r="L57" s="65" t="s">
        <v>1148</v>
      </c>
      <c r="M57" s="67"/>
      <c r="N57" s="65" t="s">
        <v>1151</v>
      </c>
      <c r="O57" s="65" t="s">
        <v>26</v>
      </c>
      <c r="P57" s="79"/>
    </row>
    <row r="58" spans="1:16" s="7" customFormat="1" ht="24.75" customHeight="1" outlineLevel="1" x14ac:dyDescent="0.25">
      <c r="A58" s="144">
        <v>11</v>
      </c>
      <c r="B58" s="122" t="s">
        <v>2665</v>
      </c>
      <c r="C58" s="65" t="s">
        <v>31</v>
      </c>
      <c r="D58" s="63" t="s">
        <v>2702</v>
      </c>
      <c r="E58" s="145">
        <v>39829</v>
      </c>
      <c r="F58" s="145">
        <v>40178</v>
      </c>
      <c r="G58" s="160">
        <f t="shared" si="3"/>
        <v>11.633333333333333</v>
      </c>
      <c r="H58" s="122" t="s">
        <v>2699</v>
      </c>
      <c r="I58" s="63" t="s">
        <v>36</v>
      </c>
      <c r="J58" s="63" t="s">
        <v>38</v>
      </c>
      <c r="K58" s="66">
        <v>298076194</v>
      </c>
      <c r="L58" s="65" t="s">
        <v>1148</v>
      </c>
      <c r="M58" s="67"/>
      <c r="N58" s="65" t="s">
        <v>1151</v>
      </c>
      <c r="O58" s="65" t="s">
        <v>26</v>
      </c>
      <c r="P58" s="79"/>
    </row>
    <row r="59" spans="1:16" s="7" customFormat="1" ht="24.75" customHeight="1" outlineLevel="1" x14ac:dyDescent="0.25">
      <c r="A59" s="144">
        <v>12</v>
      </c>
      <c r="B59" s="122" t="s">
        <v>2665</v>
      </c>
      <c r="C59" s="65" t="s">
        <v>31</v>
      </c>
      <c r="D59" s="63" t="s">
        <v>2703</v>
      </c>
      <c r="E59" s="145">
        <v>39462</v>
      </c>
      <c r="F59" s="145">
        <v>39813</v>
      </c>
      <c r="G59" s="160">
        <f t="shared" si="3"/>
        <v>11.7</v>
      </c>
      <c r="H59" s="64" t="s">
        <v>2704</v>
      </c>
      <c r="I59" s="63" t="s">
        <v>36</v>
      </c>
      <c r="J59" s="63" t="s">
        <v>38</v>
      </c>
      <c r="K59" s="66">
        <v>284708611</v>
      </c>
      <c r="L59" s="65" t="s">
        <v>1148</v>
      </c>
      <c r="M59" s="67"/>
      <c r="N59" s="65" t="s">
        <v>1151</v>
      </c>
      <c r="O59" s="65" t="s">
        <v>26</v>
      </c>
      <c r="P59" s="79"/>
    </row>
    <row r="60" spans="1:16" s="7" customFormat="1" ht="24.75" customHeight="1" outlineLevel="1" x14ac:dyDescent="0.25">
      <c r="A60" s="144">
        <v>13</v>
      </c>
      <c r="B60" s="122" t="s">
        <v>2665</v>
      </c>
      <c r="C60" s="65" t="s">
        <v>31</v>
      </c>
      <c r="D60" s="63" t="s">
        <v>2705</v>
      </c>
      <c r="E60" s="145">
        <v>39234</v>
      </c>
      <c r="F60" s="145">
        <v>39447</v>
      </c>
      <c r="G60" s="160">
        <f t="shared" si="3"/>
        <v>7.1</v>
      </c>
      <c r="H60" s="64" t="s">
        <v>2707</v>
      </c>
      <c r="I60" s="63" t="s">
        <v>36</v>
      </c>
      <c r="J60" s="63" t="s">
        <v>38</v>
      </c>
      <c r="K60" s="66">
        <v>143829984</v>
      </c>
      <c r="L60" s="65" t="s">
        <v>1148</v>
      </c>
      <c r="M60" s="67"/>
      <c r="N60" s="65" t="s">
        <v>1151</v>
      </c>
      <c r="O60" s="65" t="s">
        <v>26</v>
      </c>
      <c r="P60" s="79"/>
    </row>
    <row r="61" spans="1:16" s="7" customFormat="1" ht="24.75" customHeight="1" outlineLevel="1" x14ac:dyDescent="0.25">
      <c r="A61" s="144">
        <v>14</v>
      </c>
      <c r="B61" s="122" t="s">
        <v>2665</v>
      </c>
      <c r="C61" s="65" t="s">
        <v>31</v>
      </c>
      <c r="D61" s="63" t="s">
        <v>2706</v>
      </c>
      <c r="E61" s="145">
        <v>39084</v>
      </c>
      <c r="F61" s="145">
        <v>39233</v>
      </c>
      <c r="G61" s="160">
        <f t="shared" si="3"/>
        <v>4.9666666666666668</v>
      </c>
      <c r="H61" s="122" t="s">
        <v>2707</v>
      </c>
      <c r="I61" s="63" t="s">
        <v>36</v>
      </c>
      <c r="J61" s="63" t="s">
        <v>38</v>
      </c>
      <c r="K61" s="66">
        <v>105960364</v>
      </c>
      <c r="L61" s="65" t="s">
        <v>1148</v>
      </c>
      <c r="M61" s="67"/>
      <c r="N61" s="65" t="s">
        <v>1151</v>
      </c>
      <c r="O61" s="65" t="s">
        <v>26</v>
      </c>
      <c r="P61" s="79"/>
    </row>
    <row r="62" spans="1:16" s="7" customFormat="1" ht="24.75" customHeight="1" outlineLevel="1" x14ac:dyDescent="0.25">
      <c r="A62" s="144">
        <v>15</v>
      </c>
      <c r="B62" s="122" t="s">
        <v>2665</v>
      </c>
      <c r="C62" s="65" t="s">
        <v>31</v>
      </c>
      <c r="D62" s="63" t="s">
        <v>2708</v>
      </c>
      <c r="E62" s="145">
        <v>38355</v>
      </c>
      <c r="F62" s="145">
        <v>38717</v>
      </c>
      <c r="G62" s="160">
        <f t="shared" si="3"/>
        <v>12.066666666666666</v>
      </c>
      <c r="H62" s="64" t="s">
        <v>2709</v>
      </c>
      <c r="I62" s="63" t="s">
        <v>36</v>
      </c>
      <c r="J62" s="63" t="s">
        <v>38</v>
      </c>
      <c r="K62" s="66">
        <v>228734291</v>
      </c>
      <c r="L62" s="65" t="s">
        <v>1148</v>
      </c>
      <c r="M62" s="67"/>
      <c r="N62" s="65" t="s">
        <v>1151</v>
      </c>
      <c r="O62" s="65" t="s">
        <v>26</v>
      </c>
      <c r="P62" s="79"/>
    </row>
    <row r="63" spans="1:16" s="7" customFormat="1" ht="24.75" customHeight="1" outlineLevel="1" x14ac:dyDescent="0.25">
      <c r="A63" s="144">
        <v>16</v>
      </c>
      <c r="B63" s="122" t="s">
        <v>2665</v>
      </c>
      <c r="C63" s="65" t="s">
        <v>31</v>
      </c>
      <c r="D63" s="63" t="s">
        <v>2710</v>
      </c>
      <c r="E63" s="145">
        <v>38727</v>
      </c>
      <c r="F63" s="145">
        <v>39082</v>
      </c>
      <c r="G63" s="160">
        <f t="shared" si="3"/>
        <v>11.833333333333334</v>
      </c>
      <c r="H63" s="122" t="s">
        <v>2711</v>
      </c>
      <c r="I63" s="63" t="s">
        <v>36</v>
      </c>
      <c r="J63" s="63" t="s">
        <v>38</v>
      </c>
      <c r="K63" s="66">
        <v>240158661</v>
      </c>
      <c r="L63" s="65" t="s">
        <v>1148</v>
      </c>
      <c r="M63" s="67"/>
      <c r="N63" s="65" t="s">
        <v>1151</v>
      </c>
      <c r="O63" s="65" t="s">
        <v>26</v>
      </c>
      <c r="P63" s="79"/>
    </row>
    <row r="64" spans="1:16" s="7" customFormat="1" ht="24.75" customHeight="1" outlineLevel="1" x14ac:dyDescent="0.25">
      <c r="A64" s="144">
        <v>17</v>
      </c>
      <c r="B64" s="64" t="s">
        <v>2665</v>
      </c>
      <c r="C64" s="65" t="s">
        <v>31</v>
      </c>
      <c r="D64" s="63" t="s">
        <v>2683</v>
      </c>
      <c r="E64" s="145">
        <v>43876</v>
      </c>
      <c r="F64" s="145">
        <v>44196</v>
      </c>
      <c r="G64" s="160">
        <f t="shared" si="3"/>
        <v>10.666666666666666</v>
      </c>
      <c r="H64" s="64" t="s">
        <v>2713</v>
      </c>
      <c r="I64" s="63" t="s">
        <v>36</v>
      </c>
      <c r="J64" s="63" t="s">
        <v>38</v>
      </c>
      <c r="K64" s="66">
        <v>724641217</v>
      </c>
      <c r="L64" s="65" t="s">
        <v>1148</v>
      </c>
      <c r="M64" s="67"/>
      <c r="N64" s="65" t="s">
        <v>2634</v>
      </c>
      <c r="O64" s="65" t="s">
        <v>2714</v>
      </c>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2"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2"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2"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2"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2"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2"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2"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2"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2"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2"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2"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2"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2"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2"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2"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2"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2"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2"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2"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2"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2"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2"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2"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2"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2"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2"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2"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2"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2"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2"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2"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2"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2"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2"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2"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2"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2"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2"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2"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2"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2"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2"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2"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7"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4"/>
      <c r="Z178" s="165" t="str">
        <f>IF(Y178&gt;0,SUM(E180+Y178),"")</f>
        <v/>
      </c>
      <c r="AA178" s="19"/>
      <c r="AB178" s="19"/>
    </row>
    <row r="179" spans="1:28" ht="23.25" x14ac:dyDescent="0.25">
      <c r="A179" s="9"/>
      <c r="B179" s="190" t="s">
        <v>2669</v>
      </c>
      <c r="C179" s="190"/>
      <c r="D179" s="190"/>
      <c r="E179" s="171">
        <v>0.02</v>
      </c>
      <c r="F179" s="170">
        <v>0</v>
      </c>
      <c r="G179" s="165" t="str">
        <f>IF(F179&gt;0,SUM(E179+F179),"")</f>
        <v/>
      </c>
      <c r="H179" s="5"/>
      <c r="I179" s="190" t="s">
        <v>2671</v>
      </c>
      <c r="J179" s="190"/>
      <c r="K179" s="190"/>
      <c r="L179" s="190"/>
      <c r="M179" s="170">
        <v>0</v>
      </c>
      <c r="O179" s="8"/>
      <c r="Q179" s="19"/>
      <c r="R179" s="159" t="str">
        <f>IF(M179&gt;0,SUM(L179+M179),"")</f>
        <v/>
      </c>
      <c r="T179" s="19"/>
      <c r="U179" s="236" t="s">
        <v>1166</v>
      </c>
      <c r="V179" s="236"/>
      <c r="W179" s="236"/>
      <c r="X179" s="24">
        <v>0.02</v>
      </c>
      <c r="Y179" s="164"/>
      <c r="Z179" s="165" t="str">
        <f>IF(Y179&gt;0,SUM(E181+Y179),"")</f>
        <v/>
      </c>
      <c r="AA179" s="19"/>
      <c r="AB179" s="19"/>
    </row>
    <row r="180" spans="1:28" ht="23.25" hidden="1" x14ac:dyDescent="0.25">
      <c r="A180" s="9"/>
      <c r="B180" s="176"/>
      <c r="C180" s="176"/>
      <c r="D180" s="176"/>
      <c r="E180" s="169"/>
      <c r="H180" s="5"/>
      <c r="I180" s="176"/>
      <c r="J180" s="176"/>
      <c r="K180" s="176"/>
      <c r="L180" s="176"/>
      <c r="M180" s="5"/>
      <c r="O180" s="8"/>
      <c r="Q180" s="19"/>
      <c r="R180" s="159" t="str">
        <f>IF(S180&gt;0,SUM(L180+S180),"")</f>
        <v/>
      </c>
      <c r="S180" s="164"/>
      <c r="T180" s="19"/>
      <c r="U180" s="236" t="s">
        <v>1167</v>
      </c>
      <c r="V180" s="236"/>
      <c r="W180" s="236"/>
      <c r="X180" s="24">
        <v>0.03</v>
      </c>
      <c r="Y180" s="164"/>
      <c r="Z180" s="165" t="str">
        <f>IF(Y180&gt;0,SUM(E182+Y180),"")</f>
        <v/>
      </c>
      <c r="AA180" s="19"/>
      <c r="AB180" s="19"/>
    </row>
    <row r="181" spans="1:28" ht="23.25" hidden="1" x14ac:dyDescent="0.25">
      <c r="A181" s="9"/>
      <c r="B181" s="176"/>
      <c r="C181" s="176"/>
      <c r="D181" s="176"/>
      <c r="E181" s="169"/>
      <c r="H181" s="5"/>
      <c r="I181" s="176"/>
      <c r="J181" s="176"/>
      <c r="K181" s="176"/>
      <c r="L181" s="176"/>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6"/>
      <c r="C182" s="176"/>
      <c r="D182" s="176"/>
      <c r="E182" s="169"/>
      <c r="H182" s="5"/>
      <c r="I182" s="176"/>
      <c r="J182" s="176"/>
      <c r="K182" s="176"/>
      <c r="L182" s="176"/>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4" t="s">
        <v>2636</v>
      </c>
      <c r="C192" s="194"/>
      <c r="E192" s="5" t="s">
        <v>20</v>
      </c>
      <c r="H192" s="26" t="s">
        <v>24</v>
      </c>
      <c r="J192" s="5" t="s">
        <v>2637</v>
      </c>
      <c r="K192" s="5"/>
      <c r="M192" s="5"/>
      <c r="N192" s="5"/>
      <c r="O192" s="8"/>
      <c r="Q192" s="154"/>
      <c r="R192" s="155"/>
      <c r="S192" s="155"/>
      <c r="T192" s="154"/>
    </row>
    <row r="193" spans="1:18" x14ac:dyDescent="0.25">
      <c r="A193" s="9"/>
      <c r="C193" s="125">
        <v>38000</v>
      </c>
      <c r="D193" s="5"/>
      <c r="E193" s="126" t="s">
        <v>2678</v>
      </c>
      <c r="F193" s="5"/>
      <c r="G193" s="5"/>
      <c r="H193" s="147" t="s">
        <v>2682</v>
      </c>
      <c r="J193" s="5"/>
      <c r="K193" s="127">
        <v>38382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2712</v>
      </c>
      <c r="L211" s="21"/>
      <c r="M211" s="21"/>
      <c r="N211" s="21"/>
      <c r="O211" s="8"/>
    </row>
    <row r="212" spans="1:15" x14ac:dyDescent="0.25">
      <c r="A212" s="9"/>
      <c r="B212" s="27" t="s">
        <v>2619</v>
      </c>
      <c r="C212" s="147" t="s">
        <v>2679</v>
      </c>
      <c r="D212" s="21"/>
      <c r="G212" s="27" t="s">
        <v>2621</v>
      </c>
      <c r="H212" s="148" t="s">
        <v>2681</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openxmlformats.org/package/2006/metadata/core-properties"/>
    <ds:schemaRef ds:uri="http://purl.org/dc/terms/"/>
    <ds:schemaRef ds:uri="http://schemas.microsoft.com/office/2006/metadata/properties"/>
    <ds:schemaRef ds:uri="http://purl.org/dc/dcmitype/"/>
    <ds:schemaRef ds:uri="http://www.w3.org/XML/1998/namespace"/>
    <ds:schemaRef ds:uri="http://purl.org/dc/elements/1.1/"/>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Hogar Santo Domingo</cp:lastModifiedBy>
  <cp:lastPrinted>2020-12-29T04:18:07Z</cp:lastPrinted>
  <dcterms:created xsi:type="dcterms:W3CDTF">2020-10-14T21:57:42Z</dcterms:created>
  <dcterms:modified xsi:type="dcterms:W3CDTF">2020-12-29T23:16:13Z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