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ASIVRU\OFERENTES\2021\CON_SENTI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88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<sst xmlns="http://schemas.openxmlformats.org/spreadsheetml/2006/main" count="3156" uniqueCount="2712">
  <si>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</si>
  <si>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</si>
  <si>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</si>
  <si>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</si>
  <si>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</si>
  <si>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</si>
  <si>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</si>
  <si>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</si>
  <si>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</si>
  <si>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</si>
  <si>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</si>
  <si>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</si>
  <si>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</si>
  <si>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</si>
  <si>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</si>
  <si>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</si>
  <si>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</si>
  <si>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</si>
  <si>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</si>
  <si>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</si>
  <si>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</si>
  <si>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</si>
  <si>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</si>
  <si>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</si>
  <si>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</si>
  <si>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</si>
  <si>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</si>
  <si>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</si>
  <si>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</si>
  <si>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</si>
  <si>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</si>
  <si>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</si>
  <si>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</si>
  <si>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</si>
  <si>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</si>
  <si>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</si>
  <si>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</si>
  <si>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</si>
  <si>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</si>
  <si>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</si>
  <si>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</si>
  <si>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</si>
  <si>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</si>
  <si>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</si>
  <si>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</si>
  <si>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</si>
  <si>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</si>
  <si>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</si>
  <si>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</si>
  <si>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</si>
  <si>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</si>
  <si>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</si>
  <si>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</si>
  <si>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</si>
  <si>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</si>
  <si>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</si>
  <si>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</si>
  <si>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</si>
  <si>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</si>
  <si>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</si>
  <si>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</si>
  <si>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</si>
  <si>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</si>
  <si>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</si>
  <si>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</si>
  <si>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</si>
  <si>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</si>
  <si>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</si>
  <si>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</si>
  <si>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</si>
  <si>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</si>
  <si>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</si>
  <si>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</si>
  <si>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</si>
  <si>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</si>
  <si>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</si>
  <si>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</si>
  <si>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</si>
  <si>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</si>
  <si>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</si>
  <si>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</si>
  <si>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</si>
  <si>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</si>
  <si>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</si>
  <si>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</si>
  <si>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</si>
  <si>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</si>
  <si>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</si>
  <si>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</si>
  <si>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</si>
  <si>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</si>
  <si>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</si>
  <si>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</si>
  <si>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</si>
  <si>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</si>
  <si>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</si>
  <si>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</si>
  <si>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</si>
  <si>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</si>
  <si>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</si>
  <si>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</si>
  <si>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</si>
  <si>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</si>
  <si>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</si>
  <si>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</si>
  <si>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</si>
  <si>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</si>
  <si>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</si>
  <si>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</si>
  <si>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</si>
  <si>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</si>
  <si>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</si>
  <si>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</si>
  <si>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</si>
  <si>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</si>
  <si>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</si>
  <si>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</si>
  <si>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</si>
  <si>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</si>
  <si>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</si>
  <si>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</si>
  <si>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</si>
  <si>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</si>
  <si>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</si>
  <si>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</si>
  <si>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</si>
  <si>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</si>
  <si>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</si>
  <si>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</si>
  <si>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</si>
  <si>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</si>
  <si>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</si>
  <si>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</si>
  <si>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</si>
  <si>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</si>
  <si>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</si>
  <si>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</si>
  <si>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</si>
  <si>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</si>
  <si>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</si>
  <si>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</si>
  <si>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</si>
  <si>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</si>
  <si>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</si>
  <si>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</si>
  <si>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</si>
  <si>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</si>
  <si>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</si>
  <si>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</si>
  <si>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</si>
  <si>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</si>
  <si>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</si>
  <si>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</si>
  <si>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</si>
  <si>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</si>
  <si>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</si>
  <si>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</si>
  <si>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</si>
  <si>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</si>
  <si>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</si>
  <si>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</si>
  <si>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</si>
  <si>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</si>
  <si>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</si>
  <si>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</si>
  <si>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</si>
  <si>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</si>
  <si>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</si>
  <si>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</si>
  <si>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</si>
  <si>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</si>
  <si>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</si>
  <si>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</si>
  <si>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</si>
  <si>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</si>
  <si>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</si>
  <si>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</si>
  <si>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</si>
  <si>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</si>
  <si>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</si>
  <si>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</si>
  <si>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</si>
  <si>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</si>
  <si>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</si>
  <si>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</si>
  <si>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</si>
  <si>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</si>
  <si>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</si>
  <si>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</si>
  <si>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</si>
  <si>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</si>
  <si>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</si>
  <si>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</si>
  <si>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</si>
  <si>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</si>
  <si>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</si>
  <si>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</si>
  <si>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</si>
  <si>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</si>
  <si>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</si>
  <si>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</si>
  <si>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</si>
  <si>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</si>
  <si>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</si>
  <si>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</si>
  <si>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</si>
  <si>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</si>
  <si>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</si>
  <si>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</si>
  <si>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</si>
  <si>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</si>
  <si>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</si>
  <si>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</si>
  <si>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</si>
  <si>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</si>
  <si>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</si>
  <si>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</si>
  <si>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</si>
  <si>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</si>
  <si>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</si>
  <si>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</si>
  <si>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</si>
  <si>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</si>
  <si>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</si>
  <si>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</si>
  <si>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</si>
  <si>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</si>
  <si>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</si>
  <si>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</si>
  <si>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</si>
  <si>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</si>
  <si>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</si>
  <si>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</si>
  <si>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</si>
  <si>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</si>
  <si>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</si>
  <si>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</si>
  <si>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</si>
  <si>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</si>
  <si>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</si>
  <si>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</si>
  <si>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</si>
  <si>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</si>
  <si>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</si>
  <si>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</si>
  <si>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</si>
  <si>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</si>
  <si>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</si>
  <si>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</si>
  <si>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</si>
  <si>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</si>
  <si>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</si>
  <si>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</si>
  <si>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</si>
  <si>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</si>
  <si>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</si>
  <si>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</si>
  <si>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</si>
  <si>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</si>
  <si>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</si>
  <si>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</si>
  <si>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</si>
  <si>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</si>
  <si>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</si>
  <si>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</si>
  <si>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</si>
  <si>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</si>
  <si>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</si>
  <si>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</si>
  <si>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</si>
  <si>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</si>
  <si>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</si>
  <si>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</si>
  <si>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</si>
  <si>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</si>
  <si>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</si>
  <si>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</si>
  <si>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</si>
  <si>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</si>
  <si>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</si>
  <si>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</si>
  <si>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</si>
  <si>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</si>
  <si>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</si>
  <si>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</si>
  <si>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</si>
  <si>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</si>
  <si>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</si>
  <si>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</si>
  <si>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</si>
  <si>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</si>
  <si>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</si>
  <si>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</si>
  <si>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</si>
  <si>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</si>
  <si>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</si>
  <si>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</si>
  <si>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</si>
  <si>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</si>
  <si>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</si>
  <si>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</si>
  <si>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</si>
  <si>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</si>
  <si>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</si>
  <si>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</si>
  <si>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</si>
  <si>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</si>
  <si>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</si>
  <si>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</si>
  <si>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</si>
  <si>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</si>
  <si>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</si>
  <si>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</si>
  <si>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</si>
  <si>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</si>
  <si>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</si>
  <si>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</si>
  <si>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</si>
  <si>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</si>
  <si>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</si>
  <si>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</si>
  <si>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</si>
  <si>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</si>
  <si>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</si>
  <si>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</si>
  <si>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</si>
  <si>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</si>
  <si>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</si>
  <si>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</si>
  <si>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</si>
  <si>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</si>
  <si>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</si>
  <si>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</si>
  <si>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</si>
  <si>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</si>
  <si>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</si>
  <si>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</si>
  <si>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</si>
  <si>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</si>
  <si>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</si>
  <si>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</si>
  <si>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</si>
  <si>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</si>
  <si>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</si>
  <si>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</si>
  <si>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</si>
  <si>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</si>
  <si>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</si>
  <si>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</si>
  <si>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</si>
  <si>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</si>
  <si>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</si>
  <si>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</si>
  <si>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</si>
  <si>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</si>
  <si>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</si>
  <si>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</si>
  <si>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</si>
  <si>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</si>
  <si>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</si>
  <si>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</si>
  <si>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</si>
  <si>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</si>
  <si>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</si>
  <si>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</si>
  <si>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</si>
  <si>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</si>
  <si>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</si>
  <si>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</si>
  <si>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</si>
  <si>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</si>
  <si>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</si>
  <si>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</si>
  <si>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</si>
  <si>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</si>
  <si>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</si>
  <si>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</si>
  <si>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</si>
  <si>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</si>
  <si>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</si>
  <si>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</si>
  <si>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</si>
  <si>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</si>
  <si>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</si>
  <si>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</si>
  <si>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</si>
  <si>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</si>
  <si>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</si>
  <si>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</si>
  <si>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</si>
  <si>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</si>
  <si>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</si>
  <si>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</si>
  <si>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</si>
  <si>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</si>
  <si>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</si>
  <si>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</si>
  <si>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</si>
  <si>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</si>
  <si>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</si>
  <si>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</si>
  <si>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</si>
  <si>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</si>
  <si>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</si>
  <si>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</si>
  <si>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</si>
  <si>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</si>
  <si>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</si>
  <si>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</si>
  <si>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</si>
  <si>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</si>
  <si>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</si>
  <si>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</si>
  <si>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</si>
  <si>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</si>
  <si>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</si>
  <si>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</si>
  <si>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</si>
  <si>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</si>
  <si>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</si>
  <si>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</si>
  <si>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</si>
  <si>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</si>
  <si>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</si>
  <si>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</si>
  <si>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</si>
  <si>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</si>
  <si>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</si>
  <si>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</si>
  <si>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</si>
  <si>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</si>
  <si>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</si>
  <si>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</si>
  <si>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</si>
  <si>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</si>
  <si>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</si>
  <si>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</si>
  <si>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</si>
  <si>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</si>
  <si>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</si>
  <si>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</si>
  <si>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</si>
  <si>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</si>
  <si>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</si>
  <si>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</si>
  <si>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</si>
  <si>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</si>
  <si>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</si>
  <si>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</si>
  <si>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</si>
  <si>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</si>
  <si>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</si>
  <si>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</si>
  <si>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</si>
  <si>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</si>
  <si>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</si>
  <si>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</si>
  <si>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</si>
  <si>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</si>
  <si>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</si>
  <si>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</si>
  <si>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</si>
  <si>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</si>
  <si>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</si>
  <si>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</si>
  <si>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</si>
  <si>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</si>
  <si>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</si>
  <si>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</si>
  <si>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</si>
  <si>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</si>
  <si>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</si>
  <si>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</si>
  <si>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</si>
  <si>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</si>
  <si>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</si>
  <si>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</si>
  <si>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</si>
  <si>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</si>
  <si>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</si>
  <si>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</si>
  <si>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</si>
  <si>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</si>
  <si>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</si>
  <si>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</si>
  <si>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</si>
  <si>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</si>
  <si>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</si>
  <si>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</si>
  <si>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</si>
  <si>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</si>
  <si>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</si>
  <si>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</si>
  <si>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</si>
  <si>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</si>
  <si>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</si>
  <si>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</si>
  <si>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</si>
  <si>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</si>
  <si>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</si>
  <si>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</si>
  <si>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</si>
  <si>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</si>
  <si>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</si>
  <si>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</si>
  <si>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</si>
  <si>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</si>
  <si>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</si>
  <si>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</si>
  <si>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</si>
  <si>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</si>
  <si>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</si>
  <si>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</si>
  <si>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</si>
  <si>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</si>
  <si>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</si>
  <si>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</si>
  <si>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</si>
  <si>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</si>
  <si>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</si>
  <si>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</si>
  <si>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</si>
  <si>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</si>
  <si>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</si>
  <si>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</si>
  <si>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</si>
  <si>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</si>
  <si>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</si>
  <si>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</si>
  <si>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</si>
  <si>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</si>
  <si>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</si>
  <si>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</si>
  <si>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</si>
  <si>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</si>
  <si>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</si>
  <si>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</si>
  <si>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</si>
  <si>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</si>
  <si>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</si>
  <si>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</si>
  <si>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</si>
  <si>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</si>
  <si>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</si>
  <si>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</si>
  <si>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</si>
  <si>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</si>
  <si>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</si>
  <si>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</si>
  <si>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</si>
  <si>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</si>
  <si>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</si>
  <si>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</si>
  <si>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</si>
  <si>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</si>
  <si>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</si>
  <si>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</si>
  <si>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</si>
  <si>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</si>
  <si>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</si>
  <si>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</si>
  <si>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</si>
  <si>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</si>
  <si>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</si>
  <si>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</si>
  <si>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</si>
  <si>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</si>
  <si>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</si>
  <si>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</si>
  <si>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</si>
  <si>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</si>
  <si>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</si>
  <si>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</si>
  <si>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</si>
  <si>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</si>
  <si>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</si>
  <si>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</si>
  <si>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</si>
  <si>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</si>
  <si>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</si>
  <si>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</si>
  <si>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</si>
  <si>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</si>
  <si>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</si>
  <si>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</si>
  <si>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</si>
  <si>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</si>
  <si>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</si>
  <si>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</si>
  <si>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</si>
  <si>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</si>
  <si>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</si>
  <si>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</si>
  <si>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</si>
  <si>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</si>
  <si>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</si>
  <si>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</si>
  <si>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</si>
  <si>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</si>
  <si>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</si>
  <si>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</si>
  <si>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</si>
  <si>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</si>
  <si>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</si>
  <si>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</si>
  <si>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</si>
  <si>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</si>
  <si>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</si>
  <si>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</si>
  <si>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</si>
  <si>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</si>
  <si>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</si>
  <si>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</si>
  <si>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</si>
  <si>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</si>
  <si>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</si>
  <si>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</si>
  <si>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</si>
  <si>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</si>
  <si>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</si>
  <si>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</si>
  <si>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</si>
  <si>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</si>
  <si>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</si>
  <si>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</si>
  <si>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</si>
  <si>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</si>
  <si>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</si>
  <si>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</si>
  <si>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</si>
  <si>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</si>
  <si>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</si>
  <si>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</si>
  <si>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</si>
  <si>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</si>
  <si>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</si>
  <si>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</si>
  <si>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</si>
  <si>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</si>
  <si>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</si>
  <si>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</si>
  <si>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</si>
  <si>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</si>
  <si>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</si>
  <si>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</si>
  <si>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</si>
  <si>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</si>
  <si>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</si>
  <si>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</si>
  <si>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</si>
  <si>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</si>
  <si>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</si>
  <si>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</si>
  <si>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</si>
  <si>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</si>
  <si>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</si>
  <si>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</si>
  <si>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</si>
  <si>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</si>
  <si>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</si>
  <si>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</si>
  <si>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</si>
  <si>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</si>
  <si>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</si>
  <si>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</si>
  <si>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</si>
  <si>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</si>
  <si>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</si>
  <si>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</si>
  <si>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</si>
  <si>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</si>
  <si>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</si>
  <si>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</si>
  <si>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</si>
  <si>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</si>
  <si>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</si>
  <si>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</si>
  <si>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</si>
  <si>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</si>
  <si>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</si>
  <si>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</si>
  <si>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</si>
  <si>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</si>
  <si>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</si>
  <si>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</si>
  <si>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</si>
  <si>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</si>
  <si>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</si>
  <si>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</si>
  <si>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</si>
  <si>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</si>
  <si>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</si>
  <si>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</si>
  <si>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</si>
  <si>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</si>
  <si>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</si>
  <si>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</si>
  <si>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</si>
  <si>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</si>
  <si>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</si>
  <si>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</si>
  <si>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</si>
  <si>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</si>
  <si>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</si>
  <si>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</si>
  <si>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</si>
  <si>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</si>
  <si>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</si>
  <si>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</si>
  <si>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</si>
  <si>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</si>
  <si>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</si>
  <si>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</si>
  <si>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</si>
  <si>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</si>
  <si>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</si>
  <si>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</si>
  <si>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</si>
  <si>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</si>
  <si>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</si>
  <si>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</si>
  <si>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</si>
  <si>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</si>
  <si>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</si>
  <si>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</si>
  <si>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</si>
  <si>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</si>
  <si>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</si>
  <si>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</si>
  <si>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</si>
  <si>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</si>
  <si>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</si>
  <si>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</si>
  <si>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</si>
  <si>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</si>
  <si>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</si>
  <si>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</si>
  <si>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</si>
  <si>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</si>
  <si>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</si>
  <si>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</si>
  <si>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</si>
  <si>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</si>
  <si>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</si>
  <si>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</si>
  <si>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</si>
  <si>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</si>
  <si>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</si>
  <si>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</si>
  <si>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</si>
  <si>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</si>
  <si>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</si>
  <si>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</si>
  <si>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</si>
  <si>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</si>
  <si>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</si>
  <si>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</si>
  <si>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</si>
  <si>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</si>
  <si>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</si>
  <si>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</si>
  <si>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</si>
  <si>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</si>
  <si>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</si>
  <si>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</si>
  <si>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</si>
  <si>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</si>
  <si>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</si>
  <si>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</si>
  <si>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</si>
  <si>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</si>
  <si>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</si>
  <si>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</si>
  <si>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</si>
  <si>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</si>
  <si>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</si>
  <si>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</si>
  <si>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</si>
  <si>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</si>
  <si>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</si>
  <si>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</si>
  <si>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</si>
  <si>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</si>
  <si>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</si>
  <si>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</si>
  <si>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</si>
  <si>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</si>
  <si>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</si>
  <si>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</si>
  <si>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</si>
  <si>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</si>
  <si>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</si>
  <si>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</si>
  <si>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</si>
  <si>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</si>
  <si>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</si>
  <si>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</si>
  <si>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</si>
  <si>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</si>
  <si>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</si>
  <si>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</si>
  <si>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</si>
  <si>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</si>
  <si>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</si>
  <si>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</si>
  <si>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</si>
  <si>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</si>
  <si>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</si>
  <si>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</si>
  <si>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</si>
  <si>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</si>
  <si>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</si>
  <si>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</si>
  <si>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</si>
  <si>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</si>
  <si>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</si>
  <si>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</si>
  <si>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</si>
  <si>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</si>
  <si>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</si>
  <si>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</si>
  <si>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</si>
  <si>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</si>
  <si>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</si>
  <si>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</si>
  <si>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</si>
  <si>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</si>
  <si>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</si>
  <si>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</si>
  <si>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</si>
  <si>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</si>
  <si>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</si>
  <si>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</si>
  <si>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</si>
  <si>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</si>
  <si>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</si>
  <si>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</si>
  <si>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</si>
  <si>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</si>
  <si>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</si>
  <si>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</si>
  <si>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</si>
  <si>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</si>
  <si>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</si>
  <si>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</si>
  <si>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</si>
  <si>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</si>
  <si>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</si>
  <si>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</si>
  <si>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</si>
  <si>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</si>
  <si>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</si>
  <si>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</si>
  <si>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</si>
  <si>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</si>
  <si>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</si>
  <si>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</si>
  <si>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</si>
  <si>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</si>
  <si>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</si>
  <si>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</si>
  <si>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</si>
  <si>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</si>
  <si>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</si>
  <si>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</si>
  <si>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</si>
  <si>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</si>
  <si>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</si>
  <si>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</si>
  <si>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</si>
  <si>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</si>
  <si>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</si>
  <si>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</si>
  <si>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</si>
  <si>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</si>
  <si>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</si>
  <si>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</si>
  <si>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</si>
  <si>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</si>
  <si>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</si>
  <si>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</si>
  <si>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</si>
  <si>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</si>
  <si>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</si>
  <si>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</si>
  <si>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</si>
  <si>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</si>
  <si>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</si>
  <si>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</si>
  <si>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</si>
  <si>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</si>
  <si>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</si>
  <si>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</si>
  <si>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</si>
  <si>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</si>
  <si>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</si>
  <si>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</si>
  <si>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</si>
  <si>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</si>
  <si>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</si>
  <si>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</si>
  <si>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</si>
  <si>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</si>
  <si>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</si>
  <si>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</si>
  <si>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</si>
  <si>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</si>
  <si>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</si>
  <si>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</si>
  <si>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</si>
  <si>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</si>
  <si>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</si>
  <si>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</si>
  <si>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</si>
  <si>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</si>
  <si>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</si>
  <si>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</si>
  <si>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</si>
  <si>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</si>
  <si>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</si>
  <si>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</si>
  <si>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</si>
  <si>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</si>
  <si>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</si>
  <si>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</si>
  <si>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</si>
  <si>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</si>
  <si>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</si>
  <si>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</si>
  <si>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</si>
  <si>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</si>
  <si>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</si>
  <si>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</si>
  <si>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</si>
  <si>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</si>
  <si>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</si>
  <si>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</si>
  <si>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</si>
  <si>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</si>
  <si>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</si>
  <si>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</si>
  <si>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</si>
  <si>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</si>
  <si>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</si>
  <si>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</si>
  <si>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</si>
  <si>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</si>
  <si>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</si>
  <si>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</si>
  <si>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</si>
  <si>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</si>
  <si>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</si>
  <si>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</si>
  <si>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</si>
  <si>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</si>
  <si>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</si>
  <si>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</si>
  <si>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</si>
  <si>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</si>
  <si>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</si>
  <si>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</si>
  <si>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</si>
  <si>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</si>
  <si>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</si>
  <si>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</si>
  <si>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</si>
  <si>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</si>
  <si>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</si>
  <si>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</si>
  <si>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</si>
  <si>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</si>
  <si>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</si>
  <si>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</si>
  <si>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</si>
  <si>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</si>
  <si>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</si>
  <si>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</si>
  <si>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</si>
  <si>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</si>
  <si>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</si>
  <si>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</si>
  <si>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</si>
  <si>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</si>
  <si>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</si>
  <si>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</si>
  <si>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</si>
  <si>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</si>
  <si>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</si>
  <si>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</si>
  <si>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</si>
  <si>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</si>
  <si>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</si>
  <si>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</si>
  <si>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</si>
  <si>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</si>
  <si>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</si>
  <si>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</si>
  <si>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</si>
  <si>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</si>
  <si>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</si>
  <si>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</si>
  <si>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</si>
  <si>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</si>
  <si>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</si>
  <si>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</si>
  <si>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</si>
  <si>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</si>
  <si>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</si>
  <si>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</si>
  <si>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</si>
  <si>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</si>
  <si>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</si>
  <si>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</si>
  <si>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</si>
  <si>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</si>
  <si>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</si>
  <si>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</si>
  <si>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</si>
  <si>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</si>
  <si>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</si>
  <si>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</si>
  <si>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</si>
  <si>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</si>
  <si>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</si>
  <si>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</si>
  <si>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</si>
  <si>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</si>
  <si>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</si>
  <si>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</si>
  <si>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</si>
  <si>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</si>
  <si>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</si>
  <si>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</si>
  <si>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</si>
  <si>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</si>
  <si>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</si>
  <si>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</si>
  <si>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</si>
  <si>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</si>
  <si>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</si>
  <si>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</si>
  <si>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</si>
  <si>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</si>
  <si>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</si>
  <si>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</si>
  <si>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</si>
  <si>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</si>
  <si>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</si>
  <si>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</si>
  <si>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</si>
  <si>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</si>
  <si>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</si>
  <si>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</si>
  <si>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</si>
  <si>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</si>
  <si>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</si>
  <si>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</si>
  <si>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</si>
  <si>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</si>
  <si>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</si>
  <si>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</si>
  <si>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</si>
  <si>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</si>
  <si>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</si>
  <si>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</si>
  <si>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</si>
  <si>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</si>
  <si>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</si>
  <si>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</si>
  <si>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</si>
  <si>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</si>
  <si>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</si>
  <si>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</si>
  <si>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</si>
  <si>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</si>
  <si>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</si>
  <si>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</si>
  <si>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</si>
  <si>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</si>
  <si>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</si>
  <si>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</si>
  <si>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</si>
  <si>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</si>
  <si>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</si>
  <si>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</si>
  <si>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</si>
  <si>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</si>
  <si>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</si>
  <si>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</si>
  <si>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</si>
  <si>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</si>
  <si>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</si>
  <si>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</si>
  <si>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</si>
  <si>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</si>
  <si>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</si>
  <si>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</si>
  <si>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</si>
  <si>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</si>
  <si>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</si>
  <si>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</si>
  <si>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</si>
  <si>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</si>
  <si>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</si>
  <si>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</si>
  <si>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</si>
  <si>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</si>
  <si>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</si>
  <si>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</si>
  <si>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</si>
  <si>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</si>
  <si>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</si>
  <si>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</si>
  <si>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</si>
  <si>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</si>
  <si>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</si>
  <si>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</si>
  <si>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</si>
  <si>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</si>
  <si>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</si>
  <si>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</si>
  <si>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</si>
  <si>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</si>
  <si>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</si>
  <si>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</si>
  <si>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</si>
  <si>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</si>
  <si>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</si>
  <si>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</si>
  <si>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</si>
  <si>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</si>
  <si>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</si>
  <si>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</si>
  <si>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</si>
  <si>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</si>
  <si>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</si>
  <si>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</si>
  <si>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</si>
  <si>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</si>
  <si>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</si>
  <si>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</si>
  <si>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</si>
  <si>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</si>
  <si>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</si>
  <si>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</si>
  <si>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</si>
  <si>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</si>
  <si>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</si>
  <si>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</si>
  <si>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</si>
  <si>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</si>
  <si>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</si>
  <si>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</si>
  <si>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</si>
  <si>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</si>
  <si>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</si>
  <si>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</si>
  <si>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</si>
  <si>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</si>
  <si>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</si>
  <si>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</si>
  <si>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</si>
  <si>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</si>
  <si>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</si>
  <si>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</si>
  <si>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</si>
  <si>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</si>
  <si>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</si>
  <si>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</si>
  <si>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</si>
  <si>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</si>
  <si>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</si>
  <si>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</si>
  <si>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</si>
  <si>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</si>
  <si>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</si>
  <si>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</si>
  <si>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</si>
  <si>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</si>
  <si>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</si>
  <si>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</si>
  <si>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</si>
  <si>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</si>
  <si>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</si>
  <si>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</si>
  <si>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</si>
  <si>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</si>
  <si>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</si>
  <si>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</si>
  <si>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</si>
  <si>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</si>
  <si>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</si>
  <si>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</si>
  <si>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</si>
  <si>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</si>
  <si>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</si>
  <si>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</si>
  <si>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</si>
  <si>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</si>
  <si>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</si>
  <si>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</si>
  <si>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</si>
  <si>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</si>
  <si>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</si>
  <si>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</si>
  <si>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</si>
  <si>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</si>
  <si>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</si>
  <si>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</si>
  <si>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</si>
  <si>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</si>
  <si>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</si>
  <si>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</si>
  <si>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</si>
  <si>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</si>
  <si>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</si>
  <si>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</si>
  <si>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</si>
  <si>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</si>
  <si>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</si>
  <si>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</si>
  <si>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</si>
  <si>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</si>
  <si>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</si>
  <si>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</si>
  <si>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</si>
  <si>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</si>
  <si>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</si>
  <si>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</si>
  <si>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</si>
  <si>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</si>
  <si>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</si>
  <si>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</si>
  <si>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</si>
  <si>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</si>
  <si>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</si>
  <si>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</si>
  <si>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</si>
  <si>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</si>
  <si>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</si>
  <si>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</si>
  <si>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</si>
  <si>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</si>
  <si>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</si>
  <si>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</si>
  <si>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</si>
  <si>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</si>
  <si>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</si>
  <si>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</si>
  <si>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</si>
  <si>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</si>
  <si>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</si>
  <si>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</si>
  <si>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</si>
  <si>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</si>
  <si>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</si>
  <si>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</si>
  <si>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</si>
  <si>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</si>
  <si>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</si>
  <si>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</si>
  <si>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</si>
  <si>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</si>
  <si>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</si>
  <si>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</si>
  <si>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</si>
  <si>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</si>
  <si>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</si>
  <si>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</si>
  <si>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</si>
  <si>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</si>
  <si>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</si>
  <si>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</si>
  <si>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</si>
  <si>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</si>
  <si>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</si>
  <si>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</si>
  <si>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</si>
  <si>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</si>
  <si>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</si>
  <si>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</si>
  <si>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</si>
  <si>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</si>
  <si>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</si>
  <si>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</si>
  <si>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</si>
  <si>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</si>
  <si>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</si>
  <si>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</si>
  <si>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</si>
  <si>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</si>
  <si>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</si>
  <si>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</si>
  <si>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</si>
  <si>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</si>
  <si>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</si>
  <si>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</si>
  <si>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</si>
  <si>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</si>
  <si>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</si>
  <si>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</si>
  <si>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</si>
  <si>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</si>
  <si>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</si>
  <si>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</si>
  <si>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</si>
  <si>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</si>
  <si>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</si>
  <si>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</si>
  <si>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</si>
  <si>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</si>
  <si>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</si>
  <si>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</si>
  <si>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</si>
  <si>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</si>
  <si>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</si>
  <si>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</si>
  <si>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</si>
  <si>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</si>
  <si>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</si>
  <si>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</si>
  <si>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</si>
  <si>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</si>
  <si>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</si>
  <si>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</si>
  <si>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</si>
  <si>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</si>
  <si>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</si>
  <si>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</si>
  <si>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</si>
  <si>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</si>
  <si>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</si>
  <si>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</si>
  <si>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</si>
  <si>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</si>
  <si>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</si>
  <si>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</si>
  <si>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</si>
  <si>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</si>
  <si>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</si>
  <si>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</si>
  <si>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</si>
  <si>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</si>
  <si>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</si>
  <si>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</si>
  <si>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</si>
  <si>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</si>
  <si>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</si>
  <si>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</si>
  <si>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</si>
  <si>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</si>
  <si>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</si>
  <si>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</si>
  <si>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</si>
  <si>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</si>
  <si>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</si>
  <si>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</si>
  <si>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</si>
  <si>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</si>
  <si>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</si>
  <si>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</si>
  <si>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</si>
  <si>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</si>
  <si>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</si>
  <si>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</si>
  <si>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</si>
  <si>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</si>
  <si>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</si>
  <si>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</si>
  <si>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</si>
  <si>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</si>
  <si>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</si>
  <si>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</si>
  <si>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</si>
  <si>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</si>
  <si>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</si>
  <si>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</si>
  <si>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</si>
  <si>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</si>
  <si>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</si>
  <si>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</si>
  <si>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</si>
  <si>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</si>
  <si>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</si>
  <si>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</si>
  <si>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</si>
  <si>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</si>
  <si>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</si>
  <si>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</si>
  <si>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</si>
  <si>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</si>
  <si>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</si>
  <si>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</si>
  <si>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</si>
  <si>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</si>
  <si>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</si>
  <si>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</si>
  <si>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</si>
  <si>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</si>
  <si>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</si>
  <si>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</si>
  <si>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</si>
  <si>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</si>
  <si>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</si>
  <si>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</si>
  <si>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</si>
  <si>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</si>
  <si>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</si>
  <si>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</si>
  <si>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</si>
  <si>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</si>
  <si>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</si>
  <si>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</si>
  <si>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</si>
  <si>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</si>
  <si>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</si>
  <si>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</si>
  <si>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</si>
  <si>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</si>
  <si>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</si>
  <si>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</si>
  <si>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</si>
  <si>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</si>
  <si>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</si>
  <si>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</si>
  <si>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</si>
  <si>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</si>
  <si>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</si>
  <si>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</si>
  <si>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</si>
  <si>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</si>
  <si>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</si>
  <si>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</si>
  <si>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</si>
  <si>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</si>
  <si>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</si>
  <si>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</si>
  <si>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</si>
  <si>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</si>
  <si>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</si>
  <si>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</si>
  <si>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</si>
  <si>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</si>
  <si>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</si>
  <si>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</si>
  <si>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</si>
  <si>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</si>
  <si>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</si>
  <si>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</si>
  <si>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</si>
  <si>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</si>
  <si>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</si>
  <si>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</si>
  <si>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</si>
  <si>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</si>
  <si>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</si>
  <si>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</si>
  <si>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</si>
  <si>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</si>
  <si>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</si>
  <si>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</si>
  <si>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</si>
  <si>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</si>
  <si>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</si>
  <si>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</si>
  <si>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</si>
  <si>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</si>
  <si>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</si>
  <si>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</si>
  <si>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</si>
  <si>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</si>
  <si>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</si>
  <si>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</si>
  <si>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</si>
  <si>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</si>
  <si>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</si>
  <si>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</si>
  <si>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</si>
  <si>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</si>
  <si>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</si>
  <si>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</si>
  <si>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</si>
  <si>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</si>
  <si>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</si>
  <si>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</si>
  <si>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</si>
  <si>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</si>
  <si>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</si>
  <si>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</si>
  <si>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</si>
  <si>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</si>
  <si>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</si>
  <si>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</si>
  <si>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</si>
  <si>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</si>
  <si>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</si>
  <si>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</si>
  <si>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</si>
  <si>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</si>
  <si>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</si>
  <si>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</si>
  <si>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</si>
  <si>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</si>
  <si>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</si>
  <si>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</si>
  <si>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</si>
  <si>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</si>
  <si>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</si>
  <si>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</si>
  <si>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</si>
  <si>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</si>
  <si>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</si>
  <si>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</si>
  <si>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</si>
  <si>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</si>
  <si>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</si>
  <si>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</si>
  <si>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</si>
  <si>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</si>
  <si>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</si>
  <si>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</si>
  <si>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</si>
  <si>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</si>
  <si>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</si>
  <si>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</si>
  <si>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</si>
  <si>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</si>
  <si>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</si>
  <si>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</si>
  <si>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</si>
  <si>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</si>
  <si>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</si>
  <si>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</si>
  <si>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</si>
  <si>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</si>
  <si>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</si>
  <si>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</si>
  <si>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</si>
  <si>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</si>
  <si>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</si>
  <si>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</si>
  <si>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</si>
  <si>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</si>
  <si>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</si>
  <si>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</si>
  <si>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</si>
  <si>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</si>
  <si>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</si>
  <si>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</si>
  <si>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</si>
  <si>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</si>
  <si>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</si>
  <si>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</si>
  <si>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</si>
  <si>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</si>
  <si>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</si>
  <si>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</si>
  <si>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</si>
  <si>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</si>
  <si>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</si>
  <si>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</si>
  <si>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</si>
  <si>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</si>
  <si>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</si>
  <si>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</si>
  <si>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</si>
  <si>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</si>
  <si>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</si>
  <si>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</si>
  <si>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</si>
  <si>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</si>
  <si>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</si>
  <si>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</si>
  <si>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</si>
  <si>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</si>
  <si>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</si>
  <si>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</si>
  <si>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</si>
  <si>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</si>
  <si>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</si>
  <si>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</si>
  <si>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</si>
  <si>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</si>
  <si>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</si>
  <si>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</si>
  <si>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</si>
  <si>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</si>
  <si>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</si>
  <si>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</si>
  <si>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</si>
  <si>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</si>
  <si>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</si>
  <si>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</si>
  <si>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</si>
  <si>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</si>
  <si>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</si>
  <si>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</si>
  <si>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</si>
  <si>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</si>
  <si>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</si>
  <si>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</si>
  <si>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</si>
  <si>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</si>
  <si>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</si>
  <si>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</si>
  <si>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</si>
  <si>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</si>
  <si>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</si>
  <si>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</si>
  <si>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</si>
  <si>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</si>
  <si>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</si>
  <si>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</si>
  <si>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</si>
  <si>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</si>
  <si>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</si>
  <si>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</si>
  <si>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</si>
  <si>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</si>
  <si>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</si>
  <si>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</si>
  <si>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</si>
  <si>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</si>
  <si>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</si>
  <si>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</si>
  <si>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</si>
  <si>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</si>
  <si>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</si>
  <si>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</si>
  <si>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</si>
  <si>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</si>
  <si>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</si>
  <si>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</si>
  <si>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</si>
  <si>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</si>
  <si>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</si>
  <si>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</si>
  <si>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</si>
  <si>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</si>
  <si>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</si>
  <si>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</si>
  <si>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</si>
  <si>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</si>
  <si>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</si>
  <si>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</si>
  <si>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</si>
  <si>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</si>
  <si>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</si>
  <si>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</si>
  <si>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</si>
  <si>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</si>
  <si>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</si>
  <si>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</si>
  <si>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</si>
  <si>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</si>
  <si>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</si>
  <si>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</si>
  <si>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</si>
  <si>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</si>
  <si>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</si>
  <si>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</si>
  <si>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</si>
  <si>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</si>
  <si>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</si>
  <si>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</si>
  <si>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</si>
  <si>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</si>
  <si>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</si>
  <si>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</si>
  <si>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</si>
  <si>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</si>
  <si>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</si>
  <si>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</si>
  <si>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</si>
  <si>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</si>
  <si>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</si>
  <si>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</si>
  <si>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</si>
  <si>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</si>
  <si>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</si>
  <si>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</si>
  <si>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</si>
  <si>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</si>
  <si>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</si>
  <si>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</si>
  <si>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</si>
  <si>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</si>
  <si>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</si>
  <si>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</si>
  <si>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</si>
  <si>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</si>
  <si>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</si>
  <si>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</si>
  <si>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</si>
  <si>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</si>
  <si>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</si>
  <si>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</si>
  <si>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</si>
  <si>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</si>
  <si>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</si>
  <si>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</si>
  <si>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</si>
  <si>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</si>
  <si>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</si>
  <si>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</si>
  <si>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</si>
  <si>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</si>
  <si>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</si>
  <si>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</si>
  <si>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</si>
  <si>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</si>
  <si>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</si>
  <si>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</si>
  <si>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</si>
  <si>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</si>
  <si>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</si>
  <si>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</si>
  <si>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</si>
  <si>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</si>
  <si>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</si>
  <si>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</si>
  <si>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</si>
  <si>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</si>
  <si>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</si>
  <si>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</si>
  <si>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</si>
  <si>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</si>
  <si>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</si>
  <si>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</si>
  <si>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</si>
  <si>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</si>
  <si>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</si>
  <si>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</si>
  <si>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</si>
  <si>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</si>
  <si>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</si>
  <si>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</si>
  <si>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</si>
  <si>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</si>
  <si>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</si>
  <si>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</si>
  <si>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</si>
  <si>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</si>
  <si>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</si>
  <si>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</si>
  <si>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</si>
  <si>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</si>
  <si>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</si>
  <si>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</si>
  <si>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</si>
  <si>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</si>
  <si>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</si>
  <si>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</si>
  <si>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</si>
  <si>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</si>
  <si>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</si>
  <si>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</si>
  <si>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</si>
  <si>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</si>
  <si>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</si>
  <si>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</si>
  <si>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</si>
  <si>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</si>
  <si>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</si>
  <si>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</si>
  <si>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</si>
  <si>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</si>
  <si>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</si>
  <si>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</si>
  <si>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</si>
  <si>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</si>
  <si>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</si>
  <si>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</si>
  <si>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</si>
  <si>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</si>
  <si>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</si>
  <si>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</si>
  <si>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</si>
  <si>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</si>
  <si>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</si>
  <si>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</si>
  <si>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</si>
  <si>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</si>
  <si>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</si>
  <si>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</si>
  <si>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</si>
  <si>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</si>
  <si>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</si>
  <si>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</si>
  <si>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</si>
  <si>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</si>
  <si>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</si>
  <si>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</si>
  <si>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</si>
  <si>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</si>
  <si>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</si>
  <si>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</si>
  <si>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</si>
  <si>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</si>
  <si>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</si>
  <si>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</si>
  <si>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</si>
  <si>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</si>
  <si>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</si>
  <si>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</si>
  <si>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</si>
  <si>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</si>
  <si>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</si>
  <si>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</si>
  <si>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</si>
  <si>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</si>
  <si>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</si>
  <si>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</si>
  <si>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</si>
  <si>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</si>
  <si>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</si>
  <si>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</si>
  <si>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</si>
  <si>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</si>
  <si>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</si>
  <si>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</si>
  <si>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</si>
  <si>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</si>
  <si>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</si>
  <si>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</si>
  <si>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</si>
  <si>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</si>
  <si>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</si>
  <si>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</si>
  <si>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</si>
  <si>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</si>
  <si>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</si>
  <si>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</si>
  <si>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</si>
  <si>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</si>
  <si>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</si>
  <si>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</si>
  <si>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</si>
  <si>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</si>
  <si>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</si>
  <si>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</si>
  <si>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</si>
  <si>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</si>
  <si>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</si>
  <si>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</si>
  <si>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</si>
  <si>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</si>
  <si>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</si>
  <si>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</si>
  <si>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</si>
  <si>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</si>
  <si>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</si>
  <si>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</si>
  <si>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</si>
  <si>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</si>
  <si>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</si>
  <si>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</si>
  <si>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</si>
  <si>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</si>
  <si>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</si>
  <si>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</si>
  <si>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</si>
  <si>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</si>
  <si>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</si>
  <si>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</si>
  <si>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</si>
  <si>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</si>
  <si>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</si>
  <si>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</si>
  <si>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</si>
  <si>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</si>
  <si>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</si>
  <si>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</si>
  <si>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</si>
  <si>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</si>
  <si>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</si>
  <si>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</si>
  <si>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</si>
  <si>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</si>
  <si>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</si>
  <si>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</si>
  <si>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</si>
  <si>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</si>
  <si>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</si>
  <si>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</si>
  <si>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</si>
  <si>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</si>
  <si>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</si>
  <si>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</si>
  <si>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</si>
  <si>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</si>
  <si>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</si>
  <si>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</si>
  <si>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</si>
  <si>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</si>
  <si>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</si>
  <si>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</si>
  <si>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</si>
  <si>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</si>
  <si>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</si>
  <si>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</si>
  <si>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</si>
  <si>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</si>
  <si>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</si>
  <si>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</si>
  <si>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</si>
  <si>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</si>
  <si>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</si>
  <si>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</si>
  <si>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</si>
  <si>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</si>
  <si>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</si>
  <si>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</si>
  <si>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</si>
  <si>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</si>
  <si>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</si>
  <si>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</si>
  <si>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</si>
  <si>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</si>
  <si>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</si>
  <si>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</si>
  <si>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</si>
  <si>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</si>
  <si>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</si>
  <si>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</si>
  <si>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</si>
  <si>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</si>
  <si>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</si>
  <si>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</si>
  <si>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</si>
  <si>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</si>
  <si>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</si>
  <si>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</si>
  <si>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</si>
  <si>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</si>
  <si>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</si>
  <si>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</si>
  <si>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</si>
  <si>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</si>
  <si>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</si>
  <si>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</si>
  <si>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</si>
  <si>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</si>
  <si>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</si>
  <si>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</si>
  <si>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</si>
  <si>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</si>
  <si>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</si>
  <si>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</si>
  <si>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</si>
  <si>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</si>
  <si>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</si>
  <si>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</si>
  <si>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</si>
  <si>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</si>
  <si>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</si>
  <si>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</si>
  <si>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</si>
  <si>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</si>
  <si>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</si>
  <si>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</si>
  <si>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</si>
  <si>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</si>
  <si>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</si>
  <si>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</si>
  <si>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</si>
  <si>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</si>
  <si>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</si>
  <si>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</si>
  <si>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</si>
  <si>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</si>
  <si>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</si>
  <si>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</si>
  <si>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</si>
  <si>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</si>
  <si>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</si>
  <si>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</si>
  <si>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</si>
  <si>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</si>
  <si>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</si>
  <si>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</si>
  <si>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</si>
  <si>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</si>
  <si>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</si>
  <si>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</si>
  <si>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</si>
  <si>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</si>
  <si>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</si>
  <si>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</si>
  <si>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</si>
  <si>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</si>
  <si>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</si>
  <si>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</si>
  <si>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</si>
  <si>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</si>
  <si>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</si>
  <si>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</si>
  <si>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</si>
  <si>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</si>
  <si>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</si>
  <si>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</si>
  <si>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</si>
  <si>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</si>
  <si>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</si>
  <si>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</si>
  <si>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</si>
  <si>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</si>
  <si>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</si>
  <si>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</si>
  <si>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</si>
  <si>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</si>
  <si>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</si>
  <si>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</si>
  <si>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</si>
  <si>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</si>
  <si>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</si>
  <si>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</si>
  <si>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</si>
  <si>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</si>
  <si>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</si>
  <si>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</si>
  <si>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</si>
  <si>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</si>
  <si>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</si>
  <si>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</si>
  <si>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</si>
  <si>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</si>
  <si>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</si>
  <si>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</si>
  <si>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</si>
  <si>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</si>
  <si>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</si>
  <si>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</si>
  <si>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</si>
  <si>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</si>
  <si>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</si>
  <si>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</si>
  <si>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</si>
  <si>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</si>
  <si>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</si>
  <si>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</si>
  <si>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</si>
  <si>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</si>
  <si>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</si>
  <si>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</si>
  <si>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</si>
  <si>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</si>
  <si>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</si>
  <si>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</si>
  <si>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</si>
  <si>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</si>
  <si>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</si>
  <si>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</si>
  <si>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</si>
  <si>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</si>
  <si>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</si>
  <si>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</si>
  <si>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</si>
  <si>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</si>
  <si>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</si>
  <si>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</si>
  <si>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</si>
  <si>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</si>
  <si>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</si>
  <si>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</si>
  <si>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</si>
  <si>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</si>
  <si>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</si>
  <si>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</si>
  <si>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</si>
  <si>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</si>
  <si>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</si>
  <si>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</si>
  <si>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</si>
  <si>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</si>
  <si>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</si>
  <si>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</si>
  <si>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</si>
  <si>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</si>
  <si>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</si>
  <si>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</si>
  <si>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</si>
  <si>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</si>
  <si>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</si>
  <si>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</si>
  <si>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</si>
  <si>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</si>
  <si>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</si>
  <si>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</si>
  <si>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</si>
  <si>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</si>
  <si>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</si>
  <si>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</si>
  <si>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</si>
  <si>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</si>
  <si>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</si>
  <si>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</si>
  <si>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</si>
  <si>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</si>
  <si>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</si>
  <si>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</si>
  <si>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</si>
  <si>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</si>
  <si>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</si>
  <si>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</si>
  <si>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</si>
  <si>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</si>
  <si>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</si>
  <si>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</si>
  <si>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</si>
  <si>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</si>
  <si>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</si>
  <si>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</si>
  <si>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</si>
  <si>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</si>
  <si>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</si>
  <si>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</si>
  <si>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</si>
  <si>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</si>
  <si>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</si>
  <si>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</si>
  <si>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</si>
  <si>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</si>
  <si>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</si>
  <si>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</si>
  <si>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</si>
  <si>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</si>
  <si>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</si>
  <si>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</si>
  <si>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</si>
  <si>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</si>
  <si>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</si>
  <si>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</si>
  <si>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</si>
  <si>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</si>
  <si>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</si>
  <si>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</si>
  <si>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</si>
  <si>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</si>
  <si>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</si>
  <si>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</si>
  <si>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</si>
  <si>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</si>
  <si>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</si>
  <si>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</si>
  <si>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</si>
  <si>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</si>
  <si>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</si>
  <si>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</si>
  <si>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</si>
  <si>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</si>
  <si>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</si>
  <si>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</si>
  <si>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</si>
  <si>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</si>
  <si>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</si>
  <si>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</si>
  <si>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</si>
  <si>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</si>
  <si>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</si>
  <si>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</si>
  <si>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</si>
  <si>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</si>
  <si>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</si>
  <si>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</si>
  <si>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</si>
  <si>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</si>
  <si>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</si>
  <si>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</si>
  <si>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</si>
  <si>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</si>
  <si>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</si>
  <si>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</si>
  <si>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</si>
  <si>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</si>
  <si>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</si>
  <si>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</si>
  <si>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</si>
  <si>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</si>
  <si>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</si>
  <si>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</si>
  <si>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</si>
  <si>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</si>
  <si>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</si>
  <si>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</si>
  <si>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</si>
  <si>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</si>
  <si>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</si>
  <si>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</si>
  <si>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</si>
  <si>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</si>
  <si>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</si>
  <si>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</si>
  <si>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</si>
  <si>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</si>
  <si>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</si>
  <si>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</si>
  <si>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</si>
  <si>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</si>
  <si>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</si>
  <si>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</si>
  <si>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</si>
  <si>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</si>
  <si>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</si>
  <si>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</si>
  <si>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</si>
  <si>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</si>
  <si>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</si>
  <si>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</si>
  <si>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</si>
  <si>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</si>
  <si>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</si>
  <si>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</si>
  <si>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</si>
  <si>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</si>
  <si>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</si>
  <si>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</si>
  <si>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</si>
  <si>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</si>
  <si>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</si>
  <si>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</si>
  <si>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</si>
  <si>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</si>
  <si>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</si>
  <si>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</si>
  <si>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</si>
  <si>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</si>
  <si>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</si>
  <si>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</si>
  <si>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</si>
  <si>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</si>
  <si>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</si>
  <si>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</si>
  <si>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</si>
  <si>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</si>
  <si>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</si>
  <si>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</si>
  <si>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</si>
  <si>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</si>
  <si>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</si>
  <si>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</si>
  <si>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</si>
  <si>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</si>
  <si>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</si>
  <si>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</si>
  <si>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</si>
  <si>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</si>
  <si>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</si>
  <si>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</si>
  <si>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</si>
  <si>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</si>
  <si>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</si>
  <si>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</si>
  <si>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</si>
  <si>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</si>
  <si>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</si>
  <si>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</si>
  <si>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</si>
  <si>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</si>
  <si>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</si>
  <si>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</si>
  <si>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</si>
  <si>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</si>
  <si>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</si>
  <si>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</si>
  <si>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</si>
  <si>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</si>
  <si>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</si>
  <si>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</si>
  <si>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</si>
  <si>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</si>
  <si>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</si>
  <si>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</si>
  <si>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</si>
  <si>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</si>
  <si>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</si>
  <si>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</si>
  <si>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</si>
  <si>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</si>
  <si>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</si>
  <si>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</si>
  <si>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</si>
  <si>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</si>
  <si>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</si>
  <si>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</si>
  <si>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</si>
  <si>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</si>
  <si>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</si>
  <si>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</si>
  <si>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</si>
  <si>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</si>
  <si>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</si>
  <si>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</si>
  <si>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</si>
  <si>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</si>
  <si>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</si>
  <si>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</si>
  <si>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</si>
  <si>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</si>
  <si>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</si>
  <si>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</si>
  <si>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</si>
  <si>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</si>
  <si>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</si>
  <si>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</si>
  <si>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</si>
  <si>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</si>
  <si>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</si>
  <si>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</si>
  <si>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</si>
  <si>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</si>
  <si>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</si>
  <si>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</si>
  <si>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</si>
  <si>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</si>
  <si>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</si>
  <si>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</si>
  <si>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</si>
  <si>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</si>
  <si>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</si>
  <si>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</si>
  <si>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</si>
  <si>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</si>
  <si>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</si>
  <si>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</si>
  <si>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</si>
  <si>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</si>
  <si>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</si>
  <si>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</si>
  <si>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</si>
  <si>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</si>
  <si>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</si>
  <si>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</si>
  <si>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</si>
  <si>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</si>
  <si>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</si>
  <si>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</si>
  <si>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</si>
  <si>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</si>
  <si>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</si>
  <si>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</si>
  <si>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</si>
  <si>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</si>
  <si>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</si>
  <si>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</si>
  <si>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</si>
  <si>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</si>
  <si>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</si>
  <si>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</si>
  <si>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</si>
  <si>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</si>
  <si>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</si>
  <si>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</si>
  <si>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</si>
  <si>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</si>
  <si>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</si>
  <si>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</si>
  <si>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</si>
  <si>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</si>
  <si>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</si>
  <si>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</si>
  <si>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</si>
  <si>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</si>
  <si>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</si>
  <si>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</si>
  <si>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</si>
  <si>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</si>
  <si>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</si>
  <si>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</si>
  <si>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</si>
  <si>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</si>
  <si>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</si>
  <si>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</si>
  <si>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</si>
  <si>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</si>
  <si>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</si>
  <si>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</si>
  <si>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</si>
  <si>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</si>
  <si>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</si>
  <si>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</si>
  <si>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</si>
  <si>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</si>
  <si>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</si>
  <si>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</si>
  <si>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</si>
  <si>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</si>
  <si>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</si>
  <si>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</si>
  <si>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</si>
  <si>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</si>
  <si>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</si>
  <si>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</si>
  <si>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</si>
  <si>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</si>
  <si>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</si>
  <si>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</si>
  <si>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</si>
  <si>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</si>
  <si>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</si>
  <si>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</si>
  <si>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</si>
  <si>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</si>
  <si>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</si>
  <si>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</si>
  <si>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</si>
  <si>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</si>
  <si>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</si>
  <si>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</si>
  <si>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</si>
  <si>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</si>
  <si>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</si>
  <si>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</si>
  <si>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</si>
  <si>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</si>
  <si>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</si>
  <si>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</si>
  <si>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</si>
  <si>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</si>
  <si>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</si>
  <si>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</si>
  <si>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</si>
  <si>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</si>
  <si>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</si>
  <si>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</si>
  <si>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</si>
  <si>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</si>
  <si>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</si>
  <si>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</si>
  <si>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</si>
  <si>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</si>
  <si>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</si>
  <si>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</si>
  <si>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</si>
  <si>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</si>
  <si>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</si>
  <si>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</si>
  <si>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</si>
  <si>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</si>
  <si>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</si>
  <si>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</si>
  <si>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</si>
  <si>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</si>
  <si>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</si>
  <si>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</si>
  <si>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</si>
  <si>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</si>
  <si>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</si>
  <si>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</si>
  <si>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</si>
  <si>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</si>
  <si>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</si>
  <si>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</si>
  <si>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</si>
  <si>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</si>
  <si>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</si>
  <si>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</si>
  <si>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</si>
  <si>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</si>
  <si>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</si>
  <si>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</si>
  <si>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</si>
  <si>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</si>
  <si>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</si>
  <si>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</si>
  <si>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</si>
  <si>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</si>
  <si>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</si>
  <si>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</si>
  <si>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</si>
  <si>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</si>
  <si>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</si>
  <si>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</si>
  <si>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</si>
  <si>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</si>
  <si>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</si>
  <si>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</si>
  <si>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</si>
  <si>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</si>
  <si>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</si>
  <si>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</si>
  <si>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</si>
  <si>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</si>
  <si>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</si>
  <si>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</si>
  <si>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</si>
  <si>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</si>
  <si>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</si>
  <si>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</si>
  <si>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</si>
  <si>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</si>
  <si>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</si>
  <si>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</si>
  <si>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</si>
  <si>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</si>
  <si>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</si>
  <si>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</si>
  <si>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</si>
  <si>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</si>
  <si>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</si>
  <si>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</si>
  <si>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</si>
  <si>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</si>
  <si>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</si>
  <si>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</si>
  <si>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</si>
  <si>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</si>
  <si>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</si>
  <si>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</si>
  <si>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</si>
  <si>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</si>
  <si>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</si>
  <si>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</si>
  <si>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</si>
  <si>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</si>
  <si>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</si>
  <si>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</si>
  <si>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</si>
  <si>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</si>
  <si>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</si>
  <si>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</si>
  <si>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</si>
  <si>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</si>
  <si>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</si>
  <si>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</si>
  <si>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</si>
  <si>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</si>
  <si>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</si>
  <si>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</si>
  <si>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</si>
  <si>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</si>
  <si>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</si>
  <si>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</si>
  <si>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</si>
  <si>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</si>
  <si>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</si>
  <si>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</si>
  <si>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</si>
  <si>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</si>
  <si>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</si>
  <si>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</si>
  <si>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</si>
  <si>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</si>
  <si>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</si>
  <si>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</si>
  <si>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</si>
  <si>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</si>
  <si>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</si>
  <si>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</si>
  <si>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</si>
  <si>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</si>
  <si>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</si>
  <si>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</si>
  <si>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</si>
  <si>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</si>
  <si>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</si>
  <si>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</si>
  <si>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</si>
  <si>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</si>
  <si>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</si>
  <si>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</si>
  <si>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</si>
  <si>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</si>
  <si>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</si>
  <si>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</si>
  <si>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</si>
  <si>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</si>
  <si>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</si>
  <si>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</si>
  <si>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</si>
  <si>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</si>
  <si>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</si>
  <si>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</si>
  <si>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</si>
  <si>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</si>
  <si>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</si>
  <si>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</si>
  <si>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</si>
  <si>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</si>
  <si>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</si>
  <si>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</si>
  <si>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</si>
  <si>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</si>
  <si>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</si>
  <si>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</si>
  <si>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</si>
  <si>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</si>
  <si>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</si>
  <si>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</si>
  <si>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</si>
  <si>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</si>
  <si>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</si>
  <si>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</si>
  <si>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</si>
  <si>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</si>
  <si>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</si>
  <si>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</si>
  <si>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</si>
  <si>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</si>
  <si>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</si>
  <si>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</si>
  <si>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</si>
  <si>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</si>
  <si>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</si>
  <si>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</si>
  <si>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</si>
  <si>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</si>
  <si>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</si>
  <si>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</si>
  <si>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</si>
  <si>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</si>
  <si>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</si>
  <si>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</si>
  <si>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</si>
  <si>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</si>
  <si>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</si>
  <si>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</si>
  <si>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</si>
  <si>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</si>
  <si>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</si>
  <si>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</si>
  <si>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</si>
  <si>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</si>
  <si>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</si>
  <si>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</si>
  <si>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</si>
  <si>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</si>
  <si>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</si>
  <si>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</si>
  <si>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</si>
  <si>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</si>
  <si>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</si>
  <si>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</si>
  <si>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</si>
  <si>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</si>
  <si>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</si>
  <si>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</si>
  <si>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</si>
  <si>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</si>
  <si>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</si>
  <si>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</si>
  <si>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</si>
  <si>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</si>
  <si>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</si>
  <si>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</si>
  <si>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</si>
  <si>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</si>
  <si>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</si>
  <si>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</si>
  <si>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</si>
  <si>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</si>
  <si>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</si>
  <si>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</si>
  <si>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</si>
  <si>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</si>
  <si>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</si>
  <si>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</si>
  <si>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</si>
  <si>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</si>
  <si>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</si>
  <si>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</si>
  <si>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</si>
  <si>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</si>
  <si>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</si>
  <si>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</si>
  <si>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</si>
  <si>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</si>
  <si>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</si>
  <si>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</si>
  <si>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</si>
  <si>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</si>
  <si>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</si>
  <si>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</si>
  <si>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</si>
  <si>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</si>
  <si>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</si>
  <si>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727-2013</t>
  </si>
  <si>
    <t>684-2014</t>
  </si>
  <si>
    <t>436-2015</t>
  </si>
  <si>
    <t>11-1055-2015</t>
  </si>
  <si>
    <t>ATENDER A NIÑOS Y NIÑAS MENORES DE 5 AÑOS, O HASTA SU INGRESO AL GRADO TRANSICION, EN LOS SERVICIOS DE EDUCACION INICIAL Y CUIDADO, CON EL FIN DE PROMOVER EL DESARROLLO INTEGRAL DE LA PRIMERA INFANCIA CON CALIDAD, DE CONFORMIDAD CON LOS LINEAMIENTOS, ESTANDARES, DE CALIDAD Y LAS DIRECTRICES, Y PARAMETROS ESTABLECIDOS POR EL ICBF.</t>
  </si>
  <si>
    <t>11-699-2016</t>
  </si>
  <si>
    <t>PRESTAR EL SERVICIO DE ATENCIÓN, EDUCACIÓN INICIAL Y CUIDADO A NIÑOS Y NIÑAS MENORES DE CINCO (5) AÑO, O HASTA SU INGRESO AL GRADO TRANSICIÓN, Y A MUJERES GESTANTES Y MADRES EN PERÍODO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</si>
  <si>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11-1253-2016</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</si>
  <si>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DE "CERO A SIEMPRE" </t>
  </si>
  <si>
    <t>11-1717-2016</t>
  </si>
  <si>
    <t>PRESTAR EL SERVICIO DE ATENCIÓN, EDUCACIÓN INICIAL Y CUIDADOS A NIÑOS NIÑAS MENORES DE 5 AÑOS DE O HASTA SU INGRESO AL GRADO DE TRANSICIÓN, Y A MUJERES GESTANTES Y MADRES EN PERIODO DE LACTANCIA CON EL FIN DE PROMOVER EL DESARROLLO INTEGRAL DE LA PRIMERA INFANCIA CON CALIDAD, DE CONFORMIDAD CON LOS LINEAMIENTOS MANUAL, MANUAL OPERATIVO, LAS DIRECTRICES, PARÁMETROS Y ESTÁNDARES ESTABLECIDOS POR EL ICBF, EN EL MARCO DE LA ESTRATEGIA DE ATENCIÓN ¿DE CERO A SIEMPRE</t>
  </si>
  <si>
    <t>11-1863-2016</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</si>
  <si>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</si>
  <si>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11-1650-2017</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</si>
  <si>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</si>
  <si>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11-1075-2018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</si>
  <si>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</si>
  <si>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11-0514-2019</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</si>
  <si>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</si>
  <si>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11-0631-2020</t>
  </si>
  <si>
    <t>11-1078-2020</t>
  </si>
  <si>
    <t>: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</si>
  <si>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11-1159-2020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</si>
  <si>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</si>
  <si>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</si>
  <si>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DAYAN MARITZA NAVARRETE LÓPEZ</t>
  </si>
  <si>
    <t>3456899 - 3208913999</t>
  </si>
  <si>
    <t>CALLE 73 SUR 14V -23</t>
  </si>
  <si>
    <t>dayannavarrete@gmail.com - asivru@gmail.com</t>
  </si>
  <si>
    <t>CARRERA 13 73B 67 Sur</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</si>
  <si>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 NORMAS </t>
  </si>
  <si>
    <t xml:space="preserve">ATENDER A LA PRIMERA INFANCIA EN EL MARCO DE LA ESTRATEGIA "DE CERO A SIEMPRE" ESPECÍFICAMENTE A LAS NIÑAS Y NIÑOS MENORES DE CINCO (5) AÑOS DE FAMILIAS EN SITUACIÓN DE VULNERABILIDAD DE CONFORMIDAD CON LAS DIRECTRICES, LINEAMIENTOS Y PARÁMETROS ESTABLECIDOS POR EL ICBF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</si>
  <si>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</si>
  <si>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2021-11-2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</si>
  <si>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</si>
  <si>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11-1220-2020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</si>
</sst>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F72" zoomScale="90" zoomScaleNormal="83" zoomScaleSheetLayoutView="90" zoomScalePageLayoutView="40" workbookViewId="0">
      <selection activeCell="M136" sqref="M1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3" t="s">
        <v>187</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800147247</v>
      </c>
      <c r="C20" s="5"/>
      <c r="D20" s="73"/>
      <c r="E20" s="5"/>
      <c r="F20" s="5"/>
      <c r="G20" s="5"/>
      <c r="H20" s="186"/>
      <c r="I20" s="148" t="s">
        <v>1156</v>
      </c>
      <c r="J20" s="149" t="s">
        <v>193</v>
      </c>
      <c r="K20" s="150">
        <v>692846700</v>
      </c>
      <c r="L20" s="151"/>
      <c r="M20" s="151">
        <v>44561</v>
      </c>
      <c r="N20" s="134">
        <f>+(M20-L20)/30</f>
        <v>1485.3666666666666</v>
      </c>
      <c r="O20" s="137"/>
      <c r="U20" s="133"/>
      <c r="V20" s="105">
        <f ca="1">NOW()</f>
        <v>44200.458631944442</v>
      </c>
      <c r="W20" s="105">
        <f ca="1">NOW()</f>
        <v>44200.458631944442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ASOCIACIÓN INTEGRADA POR VOLUNTARIOS RURALES Y URBANOS ASIVRU</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2710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2676</v>
      </c>
      <c r="E48" s="144">
        <v>41297</v>
      </c>
      <c r="F48" s="144">
        <v>41639</v>
      </c>
      <c r="G48" s="159">
        <f>IF(AND(E48&lt;&gt;"",F48&lt;&gt;""),((F48-E48)/30),"")</f>
        <v>11.4</v>
      </c>
      <c r="H48" s="114" t="s">
        <v>2706</v>
      </c>
      <c r="I48" s="113" t="s">
        <v>1156</v>
      </c>
      <c r="J48" s="113" t="s">
        <v>193</v>
      </c>
      <c r="K48" s="116">
        <v>156322300</v>
      </c>
      <c r="L48" s="115" t="s">
        <v>1148</v>
      </c>
      <c r="M48" s="117"/>
      <c r="N48" s="115" t="s">
        <v>27</v>
      </c>
      <c r="O48" s="115" t="s">
        <v>26</v>
      </c>
      <c r="P48" s="78"/>
    </row>
    <row r="49" spans="1:16" s="6" customFormat="1" ht="24.75" customHeight="1" x14ac:dyDescent="0.25">
      <c r="A49" s="142">
        <v>2</v>
      </c>
      <c r="B49" s="122" t="s">
        <v>2664</v>
      </c>
      <c r="C49" s="112" t="s">
        <v>31</v>
      </c>
      <c r="D49" s="110" t="s">
        <v>2677</v>
      </c>
      <c r="E49" s="144">
        <v>41673</v>
      </c>
      <c r="F49" s="144">
        <v>42034</v>
      </c>
      <c r="G49" s="159">
        <f t="shared" ref="G49:G50" si="2">IF(AND(E49&lt;&gt;"",F49&lt;&gt;""),((F49-E49)/30),"")</f>
        <v>12.033333333333333</v>
      </c>
      <c r="H49" s="122" t="s">
        <v>2707</v>
      </c>
      <c r="I49" s="113" t="s">
        <v>1156</v>
      </c>
      <c r="J49" s="113" t="s">
        <v>193</v>
      </c>
      <c r="K49" s="116">
        <v>181741186</v>
      </c>
      <c r="L49" s="115" t="s">
        <v>1148</v>
      </c>
      <c r="M49" s="117"/>
      <c r="N49" s="115" t="s">
        <v>27</v>
      </c>
      <c r="O49" s="115" t="s">
        <v>26</v>
      </c>
      <c r="P49" s="78"/>
    </row>
    <row r="50" spans="1:16" s="6" customFormat="1" ht="24.75" customHeight="1" x14ac:dyDescent="0.25">
      <c r="A50" s="142">
        <v>3</v>
      </c>
      <c r="B50" s="122" t="s">
        <v>2664</v>
      </c>
      <c r="C50" s="112" t="s">
        <v>31</v>
      </c>
      <c r="D50" s="110" t="s">
        <v>2678</v>
      </c>
      <c r="E50" s="144">
        <v>42033</v>
      </c>
      <c r="F50" s="144">
        <v>42277</v>
      </c>
      <c r="G50" s="159">
        <f t="shared" si="2"/>
        <v>8.1333333333333329</v>
      </c>
      <c r="H50" s="119" t="s">
        <v>2708</v>
      </c>
      <c r="I50" s="113" t="s">
        <v>1156</v>
      </c>
      <c r="J50" s="113" t="s">
        <v>193</v>
      </c>
      <c r="K50" s="116">
        <v>247711280</v>
      </c>
      <c r="L50" s="115" t="s">
        <v>1148</v>
      </c>
      <c r="M50" s="117"/>
      <c r="N50" s="115" t="s">
        <v>27</v>
      </c>
      <c r="O50" s="115" t="s">
        <v>26</v>
      </c>
      <c r="P50" s="78"/>
    </row>
    <row r="51" spans="1:16" s="6" customFormat="1" ht="24.75" customHeight="1" outlineLevel="1" x14ac:dyDescent="0.25">
      <c r="A51" s="142">
        <v>4</v>
      </c>
      <c r="B51" s="122" t="s">
        <v>2664</v>
      </c>
      <c r="C51" s="112" t="s">
        <v>31</v>
      </c>
      <c r="D51" s="110" t="s">
        <v>2679</v>
      </c>
      <c r="E51" s="144">
        <v>42278</v>
      </c>
      <c r="F51" s="144">
        <v>42369</v>
      </c>
      <c r="G51" s="159">
        <f t="shared" ref="G51:G107" si="3">IF(AND(E51&lt;&gt;"",F51&lt;&gt;""),((F51-E51)/30),"")</f>
        <v>3.0333333333333332</v>
      </c>
      <c r="H51" s="122" t="s">
        <v>2680</v>
      </c>
      <c r="I51" s="113" t="s">
        <v>1156</v>
      </c>
      <c r="J51" s="113" t="s">
        <v>193</v>
      </c>
      <c r="K51" s="116">
        <v>946647044</v>
      </c>
      <c r="L51" s="115" t="s">
        <v>1148</v>
      </c>
      <c r="M51" s="117"/>
      <c r="N51" s="115" t="s">
        <v>27</v>
      </c>
      <c r="O51" s="115" t="s">
        <v>26</v>
      </c>
      <c r="P51" s="78"/>
    </row>
    <row r="52" spans="1:16" s="7" customFormat="1" ht="24.75" customHeight="1" outlineLevel="1" x14ac:dyDescent="0.25">
      <c r="A52" s="143">
        <v>5</v>
      </c>
      <c r="B52" s="122" t="s">
        <v>2664</v>
      </c>
      <c r="C52" s="112" t="s">
        <v>31</v>
      </c>
      <c r="D52" s="110" t="s">
        <v>2681</v>
      </c>
      <c r="E52" s="144">
        <v>42401</v>
      </c>
      <c r="F52" s="144">
        <v>42628</v>
      </c>
      <c r="G52" s="159">
        <f t="shared" si="3"/>
        <v>7.5666666666666664</v>
      </c>
      <c r="H52" s="119" t="s">
        <v>2682</v>
      </c>
      <c r="I52" s="113" t="s">
        <v>1156</v>
      </c>
      <c r="J52" s="113" t="s">
        <v>193</v>
      </c>
      <c r="K52" s="116">
        <v>4470175449</v>
      </c>
      <c r="L52" s="115" t="s">
        <v>1148</v>
      </c>
      <c r="M52" s="117"/>
      <c r="N52" s="115" t="s">
        <v>27</v>
      </c>
      <c r="O52" s="115" t="s">
        <v>26</v>
      </c>
      <c r="P52" s="79"/>
    </row>
    <row r="53" spans="1:16" s="7" customFormat="1" ht="24.75" customHeight="1" outlineLevel="1" x14ac:dyDescent="0.25">
      <c r="A53" s="143">
        <v>6</v>
      </c>
      <c r="B53" s="122" t="s">
        <v>2664</v>
      </c>
      <c r="C53" s="112" t="s">
        <v>31</v>
      </c>
      <c r="D53" s="110" t="s">
        <v>2683</v>
      </c>
      <c r="E53" s="144">
        <v>42629</v>
      </c>
      <c r="F53" s="144">
        <v>42674</v>
      </c>
      <c r="G53" s="159">
        <f t="shared" si="3"/>
        <v>1.5</v>
      </c>
      <c r="H53" s="119" t="s">
        <v>2684</v>
      </c>
      <c r="I53" s="113" t="s">
        <v>1156</v>
      </c>
      <c r="J53" s="113" t="s">
        <v>193</v>
      </c>
      <c r="K53" s="116">
        <v>880638012</v>
      </c>
      <c r="L53" s="115" t="s">
        <v>1148</v>
      </c>
      <c r="M53" s="117"/>
      <c r="N53" s="115" t="s">
        <v>27</v>
      </c>
      <c r="O53" s="115" t="s">
        <v>26</v>
      </c>
      <c r="P53" s="79"/>
    </row>
    <row r="54" spans="1:16" s="7" customFormat="1" ht="24.75" customHeight="1" outlineLevel="1" x14ac:dyDescent="0.25">
      <c r="A54" s="143">
        <v>7</v>
      </c>
      <c r="B54" s="122" t="s">
        <v>2664</v>
      </c>
      <c r="C54" s="112" t="s">
        <v>31</v>
      </c>
      <c r="D54" s="110" t="s">
        <v>2685</v>
      </c>
      <c r="E54" s="144">
        <v>42675</v>
      </c>
      <c r="F54" s="144">
        <v>42719</v>
      </c>
      <c r="G54" s="159">
        <f t="shared" si="3"/>
        <v>1.4666666666666666</v>
      </c>
      <c r="H54" s="122" t="s">
        <v>2686</v>
      </c>
      <c r="I54" s="113" t="s">
        <v>1156</v>
      </c>
      <c r="J54" s="113" t="s">
        <v>193</v>
      </c>
      <c r="K54" s="118">
        <v>1003862376</v>
      </c>
      <c r="L54" s="115" t="s">
        <v>1148</v>
      </c>
      <c r="M54" s="117"/>
      <c r="N54" s="115" t="s">
        <v>27</v>
      </c>
      <c r="O54" s="115" t="s">
        <v>26</v>
      </c>
      <c r="P54" s="79"/>
    </row>
    <row r="55" spans="1:16" s="7" customFormat="1" ht="24.75" customHeight="1" outlineLevel="1" x14ac:dyDescent="0.25">
      <c r="A55" s="143">
        <v>8</v>
      </c>
      <c r="B55" s="122" t="s">
        <v>2664</v>
      </c>
      <c r="C55" s="112" t="s">
        <v>31</v>
      </c>
      <c r="D55" s="110" t="s">
        <v>2687</v>
      </c>
      <c r="E55" s="144">
        <v>42720</v>
      </c>
      <c r="F55" s="144">
        <v>43084</v>
      </c>
      <c r="G55" s="159">
        <f t="shared" si="3"/>
        <v>12.133333333333333</v>
      </c>
      <c r="H55" s="122" t="s">
        <v>2688</v>
      </c>
      <c r="I55" s="113" t="s">
        <v>1156</v>
      </c>
      <c r="J55" s="113" t="s">
        <v>193</v>
      </c>
      <c r="K55" s="118">
        <v>3375597780</v>
      </c>
      <c r="L55" s="115" t="s">
        <v>1148</v>
      </c>
      <c r="M55" s="117"/>
      <c r="N55" s="115" t="s">
        <v>27</v>
      </c>
      <c r="O55" s="115" t="s">
        <v>26</v>
      </c>
      <c r="P55" s="79"/>
    </row>
    <row r="56" spans="1:16" s="7" customFormat="1" ht="24.75" customHeight="1" outlineLevel="1" x14ac:dyDescent="0.25">
      <c r="A56" s="143">
        <v>9</v>
      </c>
      <c r="B56" s="122" t="s">
        <v>2664</v>
      </c>
      <c r="C56" s="112" t="s">
        <v>31</v>
      </c>
      <c r="D56" s="110" t="s">
        <v>2689</v>
      </c>
      <c r="E56" s="144">
        <v>43085</v>
      </c>
      <c r="F56" s="144">
        <v>43312</v>
      </c>
      <c r="G56" s="159">
        <f t="shared" si="3"/>
        <v>7.5666666666666664</v>
      </c>
      <c r="H56" s="122" t="s">
        <v>2690</v>
      </c>
      <c r="I56" s="113" t="s">
        <v>1156</v>
      </c>
      <c r="J56" s="113" t="s">
        <v>193</v>
      </c>
      <c r="K56" s="118">
        <v>2794849766</v>
      </c>
      <c r="L56" s="115" t="s">
        <v>1148</v>
      </c>
      <c r="M56" s="117"/>
      <c r="N56" s="115" t="s">
        <v>27</v>
      </c>
      <c r="O56" s="115" t="s">
        <v>26</v>
      </c>
      <c r="P56" s="79"/>
    </row>
    <row r="57" spans="1:16" s="7" customFormat="1" ht="24.75" customHeight="1" outlineLevel="1" x14ac:dyDescent="0.25">
      <c r="A57" s="143">
        <v>10</v>
      </c>
      <c r="B57" s="122" t="s">
        <v>2664</v>
      </c>
      <c r="C57" s="65" t="s">
        <v>31</v>
      </c>
      <c r="D57" s="63" t="s">
        <v>2691</v>
      </c>
      <c r="E57" s="144">
        <v>43405</v>
      </c>
      <c r="F57" s="144">
        <v>43434</v>
      </c>
      <c r="G57" s="159">
        <f t="shared" si="3"/>
        <v>0.96666666666666667</v>
      </c>
      <c r="H57" s="122" t="s">
        <v>2692</v>
      </c>
      <c r="I57" s="63" t="s">
        <v>1156</v>
      </c>
      <c r="J57" s="63" t="s">
        <v>193</v>
      </c>
      <c r="K57" s="66">
        <v>385512102</v>
      </c>
      <c r="L57" s="65" t="s">
        <v>1148</v>
      </c>
      <c r="M57" s="67"/>
      <c r="N57" s="65" t="s">
        <v>27</v>
      </c>
      <c r="O57" s="65" t="s">
        <v>26</v>
      </c>
      <c r="P57" s="79"/>
    </row>
    <row r="58" spans="1:16" s="7" customFormat="1" ht="24.75" customHeight="1" outlineLevel="1" x14ac:dyDescent="0.25">
      <c r="A58" s="143">
        <v>11</v>
      </c>
      <c r="B58" s="122" t="s">
        <v>2664</v>
      </c>
      <c r="C58" s="65" t="s">
        <v>31</v>
      </c>
      <c r="D58" s="63" t="s">
        <v>2693</v>
      </c>
      <c r="E58" s="144">
        <v>43483</v>
      </c>
      <c r="F58" s="144">
        <v>43819</v>
      </c>
      <c r="G58" s="159">
        <f t="shared" si="3"/>
        <v>11.2</v>
      </c>
      <c r="H58" s="122" t="s">
        <v>2694</v>
      </c>
      <c r="I58" s="63" t="s">
        <v>1156</v>
      </c>
      <c r="J58" s="63" t="s">
        <v>193</v>
      </c>
      <c r="K58" s="66">
        <v>3535338717</v>
      </c>
      <c r="L58" s="65" t="s">
        <v>1148</v>
      </c>
      <c r="M58" s="67"/>
      <c r="N58" s="65" t="s">
        <v>27</v>
      </c>
      <c r="O58" s="65" t="s">
        <v>26</v>
      </c>
      <c r="P58" s="79"/>
    </row>
    <row r="59" spans="1:16" s="7" customFormat="1" ht="24.75" customHeight="1" outlineLevel="1" x14ac:dyDescent="0.25">
      <c r="A59" s="143">
        <v>12</v>
      </c>
      <c r="B59" s="122" t="s">
        <v>2664</v>
      </c>
      <c r="C59" s="65" t="s">
        <v>31</v>
      </c>
      <c r="D59" s="63" t="s">
        <v>2695</v>
      </c>
      <c r="E59" s="144">
        <v>43887</v>
      </c>
      <c r="F59" s="144">
        <v>43982</v>
      </c>
      <c r="G59" s="159">
        <f t="shared" si="3"/>
        <v>3.1666666666666665</v>
      </c>
      <c r="H59" s="122" t="s">
        <v>2697</v>
      </c>
      <c r="I59" s="63" t="s">
        <v>1156</v>
      </c>
      <c r="J59" s="121" t="s">
        <v>193</v>
      </c>
      <c r="K59" s="66">
        <v>626186536</v>
      </c>
      <c r="L59" s="65" t="s">
        <v>1148</v>
      </c>
      <c r="M59" s="67"/>
      <c r="N59" s="65" t="s">
        <v>27</v>
      </c>
      <c r="O59" s="65" t="s">
        <v>26</v>
      </c>
      <c r="P59" s="79"/>
    </row>
    <row r="60" spans="1:16" s="7" customFormat="1" ht="24.75" customHeight="1" outlineLevel="1" x14ac:dyDescent="0.25">
      <c r="A60" s="143">
        <v>13</v>
      </c>
      <c r="B60" s="122" t="s">
        <v>2664</v>
      </c>
      <c r="C60" s="65" t="s">
        <v>31</v>
      </c>
      <c r="D60" s="63" t="s">
        <v>2696</v>
      </c>
      <c r="E60" s="144">
        <v>43983</v>
      </c>
      <c r="F60" s="144">
        <v>44104</v>
      </c>
      <c r="G60" s="159">
        <f t="shared" si="3"/>
        <v>4.0333333333333332</v>
      </c>
      <c r="H60" s="122" t="s">
        <v>2697</v>
      </c>
      <c r="I60" s="63" t="s">
        <v>1156</v>
      </c>
      <c r="J60" s="63" t="s">
        <v>193</v>
      </c>
      <c r="K60" s="66">
        <v>644376720</v>
      </c>
      <c r="L60" s="65" t="s">
        <v>1148</v>
      </c>
      <c r="M60" s="67"/>
      <c r="N60" s="65" t="s">
        <v>27</v>
      </c>
      <c r="O60" s="65" t="s">
        <v>26</v>
      </c>
      <c r="P60" s="79"/>
    </row>
    <row r="61" spans="1:16" s="7" customFormat="1" ht="24.75" customHeight="1" outlineLevel="1" x14ac:dyDescent="0.25">
      <c r="A61" s="143">
        <v>14</v>
      </c>
      <c r="B61" s="122" t="s">
        <v>2664</v>
      </c>
      <c r="C61" s="65" t="s">
        <v>31</v>
      </c>
      <c r="D61" s="63" t="s">
        <v>2698</v>
      </c>
      <c r="E61" s="144">
        <v>44105</v>
      </c>
      <c r="F61" s="144">
        <v>44165</v>
      </c>
      <c r="G61" s="159">
        <f t="shared" si="3"/>
        <v>2</v>
      </c>
      <c r="H61" s="122" t="s">
        <v>2699</v>
      </c>
      <c r="I61" s="63" t="s">
        <v>1156</v>
      </c>
      <c r="J61" s="63" t="s">
        <v>193</v>
      </c>
      <c r="K61" s="66">
        <v>309796500</v>
      </c>
      <c r="L61" s="65" t="s">
        <v>1148</v>
      </c>
      <c r="M61" s="67"/>
      <c r="N61" s="65" t="s">
        <v>2634</v>
      </c>
      <c r="O61" s="65" t="s">
        <v>26</v>
      </c>
      <c r="P61" s="79"/>
    </row>
    <row r="62" spans="1:16" s="7" customFormat="1" ht="24.75" customHeight="1" outlineLevel="1" x14ac:dyDescent="0.25">
      <c r="A62" s="143">
        <v>15</v>
      </c>
      <c r="B62" s="122" t="s">
        <v>2664</v>
      </c>
      <c r="C62" s="65" t="s">
        <v>31</v>
      </c>
      <c r="D62" s="63" t="s">
        <v>2711</v>
      </c>
      <c r="E62" s="144">
        <v>44166</v>
      </c>
      <c r="F62" s="144">
        <v>44196</v>
      </c>
      <c r="G62" s="159">
        <f t="shared" si="3"/>
        <v>1</v>
      </c>
      <c r="H62" s="122" t="s">
        <v>2700</v>
      </c>
      <c r="I62" s="63" t="s">
        <v>1156</v>
      </c>
      <c r="J62" s="121" t="s">
        <v>193</v>
      </c>
      <c r="K62" s="123">
        <v>209140147</v>
      </c>
      <c r="L62" s="65" t="s">
        <v>1148</v>
      </c>
      <c r="M62" s="67"/>
      <c r="N62" s="65" t="s">
        <v>2634</v>
      </c>
      <c r="O62" s="65" t="s">
        <v>26</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c r="E114" s="144"/>
      <c r="F114" s="144"/>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c r="G179" s="164" t="str">
        <f>IF(F179&gt;0,SUM(E179+F179),"")</f>
        <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2" t="s">
        <v>2628</v>
      </c>
      <c r="L185" s="202"/>
      <c r="M185" s="94">
        <f>+J185*(SUM(K20:K35))</f>
        <v>13856934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5">
        <v>33554</v>
      </c>
      <c r="D193" s="5"/>
      <c r="E193" s="176">
        <v>1251</v>
      </c>
      <c r="F193" s="5"/>
      <c r="G193" s="5"/>
      <c r="H193" s="146" t="s">
        <v>2701</v>
      </c>
      <c r="J193" s="5"/>
      <c r="K193" s="126">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2703</v>
      </c>
      <c r="L211" s="21"/>
      <c r="M211" s="21"/>
      <c r="N211" s="21"/>
      <c r="O211" s="8"/>
    </row>
    <row r="212" spans="1:15" x14ac:dyDescent="0.25">
      <c r="A212" s="9"/>
      <c r="B212" s="27" t="s">
        <v>2619</v>
      </c>
      <c r="C212" s="146" t="s">
        <v>2701</v>
      </c>
      <c r="D212" s="21"/>
      <c r="G212" s="27" t="s">
        <v>2621</v>
      </c>
      <c r="H212" s="147" t="s">
        <v>2702</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documentManagement/types"/>
    <ds:schemaRef ds:uri="http://purl.org/dc/dcmitype/"/>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2020-12-28T16:58:14Z</cp:lastPrinted>
  <dcterms:created xsi:type="dcterms:W3CDTF">2020-10-14T21:57:42Z</dcterms:created>
  <dcterms:modified xsi:type="dcterms:W3CDTF">2021-01-04T16:02:45Z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