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4. No. 2021-5-10000117 DIMF CAREPA APARTADÓ\"/>
    </mc:Choice>
  </mc:AlternateContent>
  <xr:revisionPtr revIDLastSave="0" documentId="13_ncr:1_{5FDA13AB-AF9D-467A-95FB-9C5C377DA4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<sst xmlns="http://schemas.openxmlformats.org/spreadsheetml/2006/main" count="3083" uniqueCount="2700">
  <si>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</si>
  <si>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</si>
  <si>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</si>
  <si>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</si>
  <si>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</si>
  <si>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</si>
  <si>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</si>
  <si>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</si>
  <si>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</si>
  <si>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</si>
  <si>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</si>
  <si>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</si>
  <si>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</si>
  <si>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</si>
  <si>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</si>
  <si>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</si>
  <si>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</si>
  <si>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</si>
  <si>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</si>
  <si>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</si>
  <si>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</si>
  <si>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</si>
  <si>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</si>
  <si>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</si>
  <si>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</si>
  <si>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</si>
  <si>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</si>
  <si>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</si>
  <si>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</si>
  <si>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</si>
  <si>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</si>
  <si>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</si>
  <si>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</si>
  <si>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</si>
  <si>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</si>
  <si>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</si>
  <si>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</si>
  <si>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</si>
  <si>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</si>
  <si>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</si>
  <si>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</si>
  <si>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</si>
  <si>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</si>
  <si>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</si>
  <si>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</si>
  <si>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</si>
  <si>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</si>
  <si>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</si>
  <si>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</si>
  <si>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</si>
  <si>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</si>
  <si>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</si>
  <si>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</si>
  <si>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</si>
  <si>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</si>
  <si>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</si>
  <si>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</si>
  <si>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</si>
  <si>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</si>
  <si>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</si>
  <si>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</si>
  <si>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</si>
  <si>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</si>
  <si>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</si>
  <si>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</si>
  <si>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</si>
  <si>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</si>
  <si>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</si>
  <si>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</si>
  <si>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</si>
  <si>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</si>
  <si>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</si>
  <si>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</si>
  <si>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</si>
  <si>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</si>
  <si>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</si>
  <si>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</si>
  <si>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</si>
  <si>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</si>
  <si>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</si>
  <si>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</si>
  <si>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</si>
  <si>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</si>
  <si>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</si>
  <si>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</si>
  <si>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</si>
  <si>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</si>
  <si>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</si>
  <si>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</si>
  <si>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</si>
  <si>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</si>
  <si>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</si>
  <si>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</si>
  <si>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</si>
  <si>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</si>
  <si>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</si>
  <si>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</si>
  <si>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</si>
  <si>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</si>
  <si>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</si>
  <si>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</si>
  <si>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</si>
  <si>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</si>
  <si>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</si>
  <si>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</si>
  <si>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</si>
  <si>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</si>
  <si>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</si>
  <si>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</si>
  <si>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</si>
  <si>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</si>
  <si>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</si>
  <si>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</si>
  <si>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</si>
  <si>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</si>
  <si>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</si>
  <si>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</si>
  <si>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</si>
  <si>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</si>
  <si>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</si>
  <si>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</si>
  <si>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</si>
  <si>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</si>
  <si>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</si>
  <si>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</si>
  <si>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</si>
  <si>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</si>
  <si>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</si>
  <si>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</si>
  <si>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</si>
  <si>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</si>
  <si>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</si>
  <si>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</si>
  <si>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</si>
  <si>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</si>
  <si>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</si>
  <si>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</si>
  <si>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</si>
  <si>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</si>
  <si>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</si>
  <si>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</si>
  <si>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</si>
  <si>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</si>
  <si>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</si>
  <si>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</si>
  <si>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</si>
  <si>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</si>
  <si>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</si>
  <si>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</si>
  <si>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</si>
  <si>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</si>
  <si>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</si>
  <si>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</si>
  <si>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</si>
  <si>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</si>
  <si>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</si>
  <si>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</si>
  <si>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</si>
  <si>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</si>
  <si>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</si>
  <si>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</si>
  <si>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</si>
  <si>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</si>
  <si>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</si>
  <si>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</si>
  <si>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</si>
  <si>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</si>
  <si>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</si>
  <si>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</si>
  <si>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</si>
  <si>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</si>
  <si>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</si>
  <si>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</si>
  <si>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</si>
  <si>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</si>
  <si>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</si>
  <si>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</si>
  <si>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</si>
  <si>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</si>
  <si>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</si>
  <si>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</si>
  <si>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</si>
  <si>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</si>
  <si>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</si>
  <si>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</si>
  <si>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</si>
  <si>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</si>
  <si>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</si>
  <si>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</si>
  <si>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</si>
  <si>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</si>
  <si>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</si>
  <si>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</si>
  <si>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</si>
  <si>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</si>
  <si>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</si>
  <si>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</si>
  <si>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</si>
  <si>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</si>
  <si>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</si>
  <si>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</si>
  <si>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</si>
  <si>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</si>
  <si>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</si>
  <si>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</si>
  <si>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</si>
  <si>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</si>
  <si>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</si>
  <si>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</si>
  <si>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</si>
  <si>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</si>
  <si>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</si>
  <si>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</si>
  <si>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</si>
  <si>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</si>
  <si>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</si>
  <si>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</si>
  <si>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</si>
  <si>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</si>
  <si>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</si>
  <si>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</si>
  <si>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</si>
  <si>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</si>
  <si>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</si>
  <si>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</si>
  <si>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</si>
  <si>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</si>
  <si>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</si>
  <si>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</si>
  <si>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</si>
  <si>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</si>
  <si>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</si>
  <si>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</si>
  <si>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</si>
  <si>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</si>
  <si>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</si>
  <si>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</si>
  <si>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</si>
  <si>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</si>
  <si>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</si>
  <si>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</si>
  <si>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</si>
  <si>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</si>
  <si>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</si>
  <si>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</si>
  <si>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</si>
  <si>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</si>
  <si>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</si>
  <si>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</si>
  <si>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</si>
  <si>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</si>
  <si>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</si>
  <si>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</si>
  <si>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</si>
  <si>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</si>
  <si>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</si>
  <si>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</si>
  <si>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</si>
  <si>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</si>
  <si>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</si>
  <si>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</si>
  <si>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</si>
  <si>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</si>
  <si>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</si>
  <si>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</si>
  <si>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</si>
  <si>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</si>
  <si>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</si>
  <si>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</si>
  <si>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</si>
  <si>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</si>
  <si>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</si>
  <si>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</si>
  <si>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</si>
  <si>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</si>
  <si>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</si>
  <si>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</si>
  <si>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</si>
  <si>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</si>
  <si>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</si>
  <si>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</si>
  <si>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</si>
  <si>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</si>
  <si>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</si>
  <si>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</si>
  <si>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</si>
  <si>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</si>
  <si>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</si>
  <si>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</si>
  <si>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</si>
  <si>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</si>
  <si>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</si>
  <si>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</si>
  <si>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</si>
  <si>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</si>
  <si>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</si>
  <si>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</si>
  <si>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</si>
  <si>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</si>
  <si>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</si>
  <si>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</si>
  <si>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</si>
  <si>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</si>
  <si>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</si>
  <si>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</si>
  <si>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</si>
  <si>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</si>
  <si>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</si>
  <si>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</si>
  <si>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</si>
  <si>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</si>
  <si>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</si>
  <si>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</si>
  <si>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</si>
  <si>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</si>
  <si>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</si>
  <si>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</si>
  <si>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</si>
  <si>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</si>
  <si>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</si>
  <si>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</si>
  <si>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</si>
  <si>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</si>
  <si>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</si>
  <si>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</si>
  <si>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</si>
  <si>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</si>
  <si>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</si>
  <si>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</si>
  <si>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</si>
  <si>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</si>
  <si>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</si>
  <si>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</si>
  <si>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</si>
  <si>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</si>
  <si>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</si>
  <si>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</si>
  <si>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</si>
  <si>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</si>
  <si>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</si>
  <si>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</si>
  <si>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</si>
  <si>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</si>
  <si>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</si>
  <si>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</si>
  <si>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</si>
  <si>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</si>
  <si>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</si>
  <si>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</si>
  <si>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</si>
  <si>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</si>
  <si>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</si>
  <si>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</si>
  <si>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</si>
  <si>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</si>
  <si>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</si>
  <si>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</si>
  <si>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</si>
  <si>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</si>
  <si>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</si>
  <si>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</si>
  <si>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</si>
  <si>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</si>
  <si>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</si>
  <si>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</si>
  <si>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</si>
  <si>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</si>
  <si>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</si>
  <si>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</si>
  <si>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</si>
  <si>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</si>
  <si>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</si>
  <si>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</si>
  <si>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</si>
  <si>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</si>
  <si>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</si>
  <si>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</si>
  <si>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</si>
  <si>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</si>
  <si>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</si>
  <si>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</si>
  <si>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</si>
  <si>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</si>
  <si>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</si>
  <si>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</si>
  <si>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</si>
  <si>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</si>
  <si>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</si>
  <si>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</si>
  <si>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</si>
  <si>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</si>
  <si>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</si>
  <si>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</si>
  <si>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</si>
  <si>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</si>
  <si>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</si>
  <si>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</si>
  <si>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</si>
  <si>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</si>
  <si>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</si>
  <si>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</si>
  <si>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</si>
  <si>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</si>
  <si>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</si>
  <si>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</si>
  <si>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</si>
  <si>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</si>
  <si>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</si>
  <si>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</si>
  <si>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</si>
  <si>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</si>
  <si>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</si>
  <si>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</si>
  <si>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</si>
  <si>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</si>
  <si>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</si>
  <si>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</si>
  <si>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</si>
  <si>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</si>
  <si>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</si>
  <si>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</si>
  <si>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</si>
  <si>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</si>
  <si>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</si>
  <si>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</si>
  <si>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</si>
  <si>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</si>
  <si>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</si>
  <si>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</si>
  <si>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</si>
  <si>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</si>
  <si>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</si>
  <si>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</si>
  <si>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</si>
  <si>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</si>
  <si>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</si>
  <si>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</si>
  <si>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</si>
  <si>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</si>
  <si>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</si>
  <si>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</si>
  <si>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</si>
  <si>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</si>
  <si>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</si>
  <si>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</si>
  <si>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</si>
  <si>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</si>
  <si>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</si>
  <si>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</si>
  <si>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</si>
  <si>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</si>
  <si>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</si>
  <si>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</si>
  <si>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</si>
  <si>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</si>
  <si>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</si>
  <si>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</si>
  <si>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</si>
  <si>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</si>
  <si>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</si>
  <si>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</si>
  <si>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</si>
  <si>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</si>
  <si>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</si>
  <si>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</si>
  <si>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</si>
  <si>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</si>
  <si>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</si>
  <si>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</si>
  <si>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</si>
  <si>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</si>
  <si>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</si>
  <si>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</si>
  <si>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</si>
  <si>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</si>
  <si>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</si>
  <si>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</si>
  <si>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</si>
  <si>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</si>
  <si>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</si>
  <si>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</si>
  <si>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</si>
  <si>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</si>
  <si>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</si>
  <si>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</si>
  <si>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</si>
  <si>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</si>
  <si>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</si>
  <si>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</si>
  <si>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</si>
  <si>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</si>
  <si>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</si>
  <si>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</si>
  <si>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</si>
  <si>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</si>
  <si>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</si>
  <si>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</si>
  <si>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</si>
  <si>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</si>
  <si>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</si>
  <si>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</si>
  <si>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</si>
  <si>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</si>
  <si>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</si>
  <si>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</si>
  <si>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</si>
  <si>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</si>
  <si>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</si>
  <si>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</si>
  <si>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</si>
  <si>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</si>
  <si>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</si>
  <si>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</si>
  <si>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</si>
  <si>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</si>
  <si>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</si>
  <si>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</si>
  <si>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</si>
  <si>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</si>
  <si>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</si>
  <si>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</si>
  <si>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</si>
  <si>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</si>
  <si>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</si>
  <si>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</si>
  <si>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</si>
  <si>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</si>
  <si>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</si>
  <si>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</si>
  <si>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</si>
  <si>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</si>
  <si>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</si>
  <si>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</si>
  <si>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</si>
  <si>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</si>
  <si>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</si>
  <si>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</si>
  <si>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</si>
  <si>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</si>
  <si>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</si>
  <si>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</si>
  <si>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</si>
  <si>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</si>
  <si>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</si>
  <si>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</si>
  <si>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</si>
  <si>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</si>
  <si>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</si>
  <si>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</si>
  <si>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</si>
  <si>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</si>
  <si>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</si>
  <si>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</si>
  <si>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</si>
  <si>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</si>
  <si>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</si>
  <si>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</si>
  <si>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</si>
  <si>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</si>
  <si>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</si>
  <si>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</si>
  <si>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</si>
  <si>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</si>
  <si>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</si>
  <si>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</si>
  <si>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</si>
  <si>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</si>
  <si>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</si>
  <si>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</si>
  <si>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</si>
  <si>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</si>
  <si>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</si>
  <si>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</si>
  <si>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</si>
  <si>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</si>
  <si>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</si>
  <si>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</si>
  <si>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</si>
  <si>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</si>
  <si>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</si>
  <si>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</si>
  <si>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</si>
  <si>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</si>
  <si>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</si>
  <si>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</si>
  <si>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</si>
  <si>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</si>
  <si>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</si>
  <si>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</si>
  <si>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</si>
  <si>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</si>
  <si>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</si>
  <si>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</si>
  <si>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</si>
  <si>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</si>
  <si>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</si>
  <si>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</si>
  <si>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</si>
  <si>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</si>
  <si>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</si>
  <si>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</si>
  <si>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</si>
  <si>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</si>
  <si>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</si>
  <si>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</si>
  <si>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</si>
  <si>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</si>
  <si>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</si>
  <si>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</si>
  <si>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</si>
  <si>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</si>
  <si>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</si>
  <si>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</si>
  <si>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</si>
  <si>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</si>
  <si>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</si>
  <si>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</si>
  <si>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</si>
  <si>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</si>
  <si>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</si>
  <si>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</si>
  <si>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</si>
  <si>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</si>
  <si>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</si>
  <si>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</si>
  <si>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</si>
  <si>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</si>
  <si>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</si>
  <si>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</si>
  <si>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</si>
  <si>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</si>
  <si>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</si>
  <si>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</si>
  <si>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</si>
  <si>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</si>
  <si>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</si>
  <si>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</si>
  <si>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</si>
  <si>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</si>
  <si>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</si>
  <si>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</si>
  <si>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</si>
  <si>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</si>
  <si>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</si>
  <si>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</si>
  <si>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</si>
  <si>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</si>
  <si>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</si>
  <si>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</si>
  <si>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</si>
  <si>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</si>
  <si>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</si>
  <si>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</si>
  <si>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</si>
  <si>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</si>
  <si>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</si>
  <si>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</si>
  <si>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</si>
  <si>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</si>
  <si>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</si>
  <si>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</si>
  <si>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</si>
  <si>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</si>
  <si>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</si>
  <si>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</si>
  <si>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</si>
  <si>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</si>
  <si>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</si>
  <si>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</si>
  <si>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</si>
  <si>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</si>
  <si>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</si>
  <si>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</si>
  <si>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</si>
  <si>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</si>
  <si>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</si>
  <si>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</si>
  <si>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</si>
  <si>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</si>
  <si>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</si>
  <si>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</si>
  <si>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</si>
  <si>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</si>
  <si>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</si>
  <si>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</si>
  <si>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</si>
  <si>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</si>
  <si>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</si>
  <si>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</si>
  <si>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</si>
  <si>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</si>
  <si>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</si>
  <si>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</si>
  <si>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</si>
  <si>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</si>
  <si>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</si>
  <si>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</si>
  <si>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</si>
  <si>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</si>
  <si>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</si>
  <si>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</si>
  <si>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</si>
  <si>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</si>
  <si>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</si>
  <si>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</si>
  <si>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</si>
  <si>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</si>
  <si>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</si>
  <si>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</si>
  <si>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</si>
  <si>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</si>
  <si>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</si>
  <si>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</si>
  <si>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</si>
  <si>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</si>
  <si>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</si>
  <si>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</si>
  <si>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</si>
  <si>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</si>
  <si>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</si>
  <si>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</si>
  <si>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</si>
  <si>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</si>
  <si>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</si>
  <si>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</si>
  <si>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</si>
  <si>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</si>
  <si>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</si>
  <si>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</si>
  <si>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</si>
  <si>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</si>
  <si>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</si>
  <si>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</si>
  <si>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</si>
  <si>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</si>
  <si>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</si>
  <si>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</si>
  <si>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</si>
  <si>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</si>
  <si>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</si>
  <si>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</si>
  <si>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</si>
  <si>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</si>
  <si>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</si>
  <si>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</si>
  <si>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</si>
  <si>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</si>
  <si>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</si>
  <si>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</si>
  <si>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</si>
  <si>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</si>
  <si>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</si>
  <si>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</si>
  <si>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</si>
  <si>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</si>
  <si>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</si>
  <si>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</si>
  <si>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</si>
  <si>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</si>
  <si>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</si>
  <si>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</si>
  <si>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</si>
  <si>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</si>
  <si>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</si>
  <si>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</si>
  <si>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</si>
  <si>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</si>
  <si>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</si>
  <si>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</si>
  <si>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</si>
  <si>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</si>
  <si>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</si>
  <si>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</si>
  <si>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</si>
  <si>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</si>
  <si>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</si>
  <si>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</si>
  <si>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</si>
  <si>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</si>
  <si>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</si>
  <si>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</si>
  <si>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</si>
  <si>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</si>
  <si>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</si>
  <si>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</si>
  <si>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</si>
  <si>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</si>
  <si>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</si>
  <si>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</si>
  <si>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</si>
  <si>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</si>
  <si>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</si>
  <si>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</si>
  <si>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</si>
  <si>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</si>
  <si>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</si>
  <si>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</si>
  <si>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</si>
  <si>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</si>
  <si>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</si>
  <si>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</si>
  <si>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</si>
  <si>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</si>
  <si>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</si>
  <si>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</si>
  <si>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</si>
  <si>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</si>
  <si>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</si>
  <si>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</si>
  <si>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</si>
  <si>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</si>
  <si>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</si>
  <si>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</si>
  <si>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</si>
  <si>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</si>
  <si>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</si>
  <si>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</si>
  <si>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</si>
  <si>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</si>
  <si>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</si>
  <si>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</si>
  <si>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</si>
  <si>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</si>
  <si>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</si>
  <si>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</si>
  <si>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</si>
  <si>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</si>
  <si>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</si>
  <si>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</si>
  <si>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</si>
  <si>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</si>
  <si>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</si>
  <si>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</si>
  <si>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</si>
  <si>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</si>
  <si>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</si>
  <si>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</si>
  <si>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</si>
  <si>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</si>
  <si>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</si>
  <si>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</si>
  <si>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</si>
  <si>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</si>
  <si>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</si>
  <si>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</si>
  <si>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</si>
  <si>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</si>
  <si>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</si>
  <si>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</si>
  <si>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</si>
  <si>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</si>
  <si>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</si>
  <si>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</si>
  <si>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</si>
  <si>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</si>
  <si>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</si>
  <si>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</si>
  <si>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</si>
  <si>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</si>
  <si>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</si>
  <si>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</si>
  <si>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</si>
  <si>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</si>
  <si>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</si>
  <si>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</si>
  <si>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</si>
  <si>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</si>
  <si>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</si>
  <si>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</si>
  <si>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</si>
  <si>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</si>
  <si>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</si>
  <si>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</si>
  <si>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</si>
  <si>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</si>
  <si>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</si>
  <si>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</si>
  <si>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</si>
  <si>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</si>
  <si>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</si>
  <si>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</si>
  <si>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</si>
  <si>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</si>
  <si>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</si>
  <si>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</si>
  <si>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</si>
  <si>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</si>
  <si>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</si>
  <si>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</si>
  <si>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</si>
  <si>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</si>
  <si>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</si>
  <si>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</si>
  <si>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</si>
  <si>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</si>
  <si>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</si>
  <si>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</si>
  <si>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</si>
  <si>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</si>
  <si>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</si>
  <si>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</si>
  <si>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</si>
  <si>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</si>
  <si>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</si>
  <si>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</si>
  <si>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</si>
  <si>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</si>
  <si>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</si>
  <si>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</si>
  <si>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</si>
  <si>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</si>
  <si>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</si>
  <si>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</si>
  <si>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</si>
  <si>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</si>
  <si>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</si>
  <si>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</si>
  <si>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</si>
  <si>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</si>
  <si>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</si>
  <si>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</si>
  <si>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</si>
  <si>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</si>
  <si>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</si>
  <si>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</si>
  <si>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</si>
  <si>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</si>
  <si>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</si>
  <si>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</si>
  <si>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</si>
  <si>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</si>
  <si>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</si>
  <si>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</si>
  <si>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</si>
  <si>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</si>
  <si>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</si>
  <si>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</si>
  <si>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</si>
  <si>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</si>
  <si>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</si>
  <si>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</si>
  <si>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</si>
  <si>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</si>
  <si>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</si>
  <si>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</si>
  <si>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</si>
  <si>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</si>
  <si>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</si>
  <si>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</si>
  <si>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</si>
  <si>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</si>
  <si>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</si>
  <si>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</si>
  <si>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</si>
  <si>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</si>
  <si>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</si>
  <si>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</si>
  <si>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</si>
  <si>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</si>
  <si>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</si>
  <si>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</si>
  <si>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</si>
  <si>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</si>
  <si>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</si>
  <si>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</si>
  <si>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</si>
  <si>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</si>
  <si>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</si>
  <si>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</si>
  <si>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</si>
  <si>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</si>
  <si>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</si>
  <si>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</si>
  <si>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</si>
  <si>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</si>
  <si>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</si>
  <si>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</si>
  <si>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</si>
  <si>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</si>
  <si>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</si>
  <si>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</si>
  <si>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</si>
  <si>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</si>
  <si>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</si>
  <si>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</si>
  <si>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</si>
  <si>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</si>
  <si>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</si>
  <si>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</si>
  <si>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</si>
  <si>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</si>
  <si>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</si>
  <si>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</si>
  <si>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</si>
  <si>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</si>
  <si>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</si>
  <si>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</si>
  <si>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</si>
  <si>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</si>
  <si>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</si>
  <si>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</si>
  <si>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</si>
  <si>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</si>
  <si>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</si>
  <si>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</si>
  <si>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</si>
  <si>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</si>
  <si>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</si>
  <si>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</si>
  <si>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</si>
  <si>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</si>
  <si>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</si>
  <si>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</si>
  <si>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</si>
  <si>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</si>
  <si>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</si>
  <si>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</si>
  <si>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</si>
  <si>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</si>
  <si>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</si>
  <si>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</si>
  <si>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</si>
  <si>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</si>
  <si>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</si>
  <si>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</si>
  <si>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</si>
  <si>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</si>
  <si>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</si>
  <si>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</si>
  <si>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</si>
  <si>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</si>
  <si>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</si>
  <si>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</si>
  <si>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</si>
  <si>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</si>
  <si>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</si>
  <si>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</si>
  <si>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</si>
  <si>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</si>
  <si>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</si>
  <si>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</si>
  <si>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</si>
  <si>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</si>
  <si>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</si>
  <si>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</si>
  <si>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</si>
  <si>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</si>
  <si>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</si>
  <si>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</si>
  <si>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</si>
  <si>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</si>
  <si>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</si>
  <si>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</si>
  <si>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</si>
  <si>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</si>
  <si>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</si>
  <si>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</si>
  <si>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</si>
  <si>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</si>
  <si>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</si>
  <si>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</si>
  <si>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</si>
  <si>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</si>
  <si>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</si>
  <si>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</si>
  <si>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</si>
  <si>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</si>
  <si>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</si>
  <si>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</si>
  <si>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</si>
  <si>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</si>
  <si>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</si>
  <si>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</si>
  <si>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</si>
  <si>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</si>
  <si>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</si>
  <si>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</si>
  <si>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</si>
  <si>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</si>
  <si>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</si>
  <si>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</si>
  <si>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</si>
  <si>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</si>
  <si>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</si>
  <si>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</si>
  <si>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</si>
  <si>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</si>
  <si>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</si>
  <si>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</si>
  <si>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</si>
  <si>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</si>
  <si>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</si>
  <si>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</si>
  <si>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</si>
  <si>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</si>
  <si>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</si>
  <si>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</si>
  <si>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</si>
  <si>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</si>
  <si>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</si>
  <si>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</si>
  <si>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</si>
  <si>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</si>
  <si>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</si>
  <si>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</si>
  <si>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</si>
  <si>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</si>
  <si>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</si>
  <si>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</si>
  <si>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</si>
  <si>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</si>
  <si>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</si>
  <si>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</si>
  <si>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</si>
  <si>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</si>
  <si>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</si>
  <si>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</si>
  <si>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</si>
  <si>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</si>
  <si>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</si>
  <si>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</si>
  <si>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</si>
  <si>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</si>
  <si>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</si>
  <si>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</si>
  <si>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</si>
  <si>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</si>
  <si>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</si>
  <si>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</si>
  <si>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</si>
  <si>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</si>
  <si>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</si>
  <si>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</si>
  <si>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</si>
  <si>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</si>
  <si>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</si>
  <si>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</si>
  <si>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</si>
  <si>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</si>
  <si>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</si>
  <si>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</si>
  <si>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</si>
  <si>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</si>
  <si>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</si>
  <si>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</si>
  <si>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</si>
  <si>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</si>
  <si>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</si>
  <si>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</si>
  <si>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</si>
  <si>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</si>
  <si>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</si>
  <si>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</si>
  <si>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</si>
  <si>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</si>
  <si>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</si>
  <si>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</si>
  <si>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</si>
  <si>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</si>
  <si>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</si>
  <si>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</si>
  <si>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</si>
  <si>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</si>
  <si>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</si>
  <si>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</si>
  <si>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</si>
  <si>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</si>
  <si>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</si>
  <si>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</si>
  <si>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</si>
  <si>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</si>
  <si>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</si>
  <si>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</si>
  <si>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</si>
  <si>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</si>
  <si>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</si>
  <si>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</si>
  <si>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</si>
  <si>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</si>
  <si>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</si>
  <si>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</si>
  <si>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</si>
  <si>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</si>
  <si>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</si>
  <si>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</si>
  <si>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</si>
  <si>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</si>
  <si>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</si>
  <si>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</si>
  <si>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</si>
  <si>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</si>
  <si>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</si>
  <si>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</si>
  <si>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</si>
  <si>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</si>
  <si>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</si>
  <si>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</si>
  <si>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</si>
  <si>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</si>
  <si>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</si>
  <si>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</si>
  <si>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</si>
  <si>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</si>
  <si>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</si>
  <si>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</si>
  <si>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</si>
  <si>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</si>
  <si>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</si>
  <si>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</si>
  <si>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</si>
  <si>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</si>
  <si>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</si>
  <si>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</si>
  <si>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</si>
  <si>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</si>
  <si>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</si>
  <si>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</si>
  <si>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</si>
  <si>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</si>
  <si>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</si>
  <si>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</si>
  <si>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</si>
  <si>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</si>
  <si>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</si>
  <si>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</si>
  <si>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</si>
  <si>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</si>
  <si>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</si>
  <si>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</si>
  <si>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</si>
  <si>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</si>
  <si>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</si>
  <si>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</si>
  <si>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</si>
  <si>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</si>
  <si>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</si>
  <si>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</si>
  <si>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</si>
  <si>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</si>
  <si>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</si>
  <si>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</si>
  <si>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</si>
  <si>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</si>
  <si>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</si>
  <si>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</si>
  <si>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</si>
  <si>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</si>
  <si>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</si>
  <si>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</si>
  <si>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</si>
  <si>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</si>
  <si>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</si>
  <si>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</si>
  <si>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</si>
  <si>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</si>
  <si>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</si>
  <si>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</si>
  <si>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</si>
  <si>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</si>
  <si>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</si>
  <si>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</si>
  <si>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</si>
  <si>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</si>
  <si>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</si>
  <si>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</si>
  <si>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</si>
  <si>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</si>
  <si>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</si>
  <si>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</si>
  <si>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</si>
  <si>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</si>
  <si>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</si>
  <si>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</si>
  <si>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</si>
  <si>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</si>
  <si>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</si>
  <si>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</si>
  <si>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</si>
  <si>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</si>
  <si>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</si>
  <si>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</si>
  <si>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</si>
  <si>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</si>
  <si>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</si>
  <si>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</si>
  <si>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</si>
  <si>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</si>
  <si>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</si>
  <si>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</si>
  <si>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</si>
  <si>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</si>
  <si>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</si>
  <si>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</si>
  <si>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</si>
  <si>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</si>
  <si>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</si>
  <si>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</si>
  <si>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</si>
  <si>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</si>
  <si>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</si>
  <si>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</si>
  <si>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</si>
  <si>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</si>
  <si>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</si>
  <si>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</si>
  <si>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</si>
  <si>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</si>
  <si>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</si>
  <si>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</si>
  <si>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</si>
  <si>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</si>
  <si>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</si>
  <si>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</si>
  <si>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</si>
  <si>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</si>
  <si>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</si>
  <si>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</si>
  <si>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</si>
  <si>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</si>
  <si>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</si>
  <si>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</si>
  <si>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</si>
  <si>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</si>
  <si>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</si>
  <si>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</si>
  <si>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</si>
  <si>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</si>
  <si>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</si>
  <si>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</si>
  <si>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</si>
  <si>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</si>
  <si>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</si>
  <si>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</si>
  <si>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</si>
  <si>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</si>
  <si>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</si>
  <si>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</si>
  <si>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</si>
  <si>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</si>
  <si>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</si>
  <si>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</si>
  <si>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</si>
  <si>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</si>
  <si>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</si>
  <si>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</si>
  <si>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</si>
  <si>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</si>
  <si>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</si>
  <si>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</si>
  <si>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</si>
  <si>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</si>
  <si>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</si>
  <si>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</si>
  <si>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</si>
  <si>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</si>
  <si>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</si>
  <si>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</si>
  <si>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</si>
  <si>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</si>
  <si>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</si>
  <si>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</si>
  <si>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</si>
  <si>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</si>
  <si>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</si>
  <si>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</si>
  <si>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</si>
  <si>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</si>
  <si>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</si>
  <si>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</si>
  <si>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</si>
  <si>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</si>
  <si>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</si>
  <si>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</si>
  <si>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</si>
  <si>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</si>
  <si>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</si>
  <si>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</si>
  <si>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</si>
  <si>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</si>
  <si>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</si>
  <si>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</si>
  <si>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</si>
  <si>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</si>
  <si>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</si>
  <si>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</si>
  <si>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</si>
  <si>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</si>
  <si>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</si>
  <si>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</si>
  <si>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</si>
  <si>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</si>
  <si>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</si>
  <si>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</si>
  <si>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</si>
  <si>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</si>
  <si>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</si>
  <si>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</si>
  <si>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</si>
  <si>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</si>
  <si>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</si>
  <si>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</si>
  <si>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</si>
  <si>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</si>
  <si>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</si>
  <si>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</si>
  <si>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</si>
  <si>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</si>
  <si>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</si>
  <si>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</si>
  <si>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</si>
  <si>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</si>
  <si>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</si>
  <si>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</si>
  <si>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</si>
  <si>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</si>
  <si>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</si>
  <si>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</si>
  <si>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</si>
  <si>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</si>
  <si>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</si>
  <si>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</si>
  <si>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</si>
  <si>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</si>
  <si>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</si>
  <si>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</si>
  <si>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</si>
  <si>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</si>
  <si>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</si>
  <si>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</si>
  <si>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</si>
  <si>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</si>
  <si>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</si>
  <si>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</si>
  <si>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</si>
  <si>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</si>
  <si>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</si>
  <si>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</si>
  <si>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</si>
  <si>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</si>
  <si>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</si>
  <si>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</si>
  <si>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</si>
  <si>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</si>
  <si>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</si>
  <si>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</si>
  <si>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</si>
  <si>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</si>
  <si>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</si>
  <si>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</si>
  <si>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</si>
  <si>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</si>
  <si>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</si>
  <si>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</si>
  <si>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</si>
  <si>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</si>
  <si>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</si>
  <si>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</si>
  <si>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</si>
  <si>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</si>
  <si>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</si>
  <si>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</si>
  <si>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</si>
  <si>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</si>
  <si>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</si>
  <si>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</si>
  <si>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</si>
  <si>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</si>
  <si>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</si>
  <si>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</si>
  <si>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</si>
  <si>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</si>
  <si>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</si>
  <si>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</si>
  <si>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</si>
  <si>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</si>
  <si>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</si>
  <si>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</si>
  <si>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</si>
  <si>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</si>
  <si>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</si>
  <si>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</si>
  <si>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</si>
  <si>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</si>
  <si>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</si>
  <si>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</si>
  <si>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</si>
  <si>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</si>
  <si>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</si>
  <si>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</si>
  <si>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</si>
  <si>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</si>
  <si>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</si>
  <si>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</si>
  <si>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</si>
  <si>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</si>
  <si>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</si>
  <si>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</si>
  <si>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</si>
  <si>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</si>
  <si>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</si>
  <si>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</si>
  <si>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</si>
  <si>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</si>
  <si>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</si>
  <si>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</si>
  <si>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</si>
  <si>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</si>
  <si>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</si>
  <si>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</si>
  <si>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</si>
  <si>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</si>
  <si>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</si>
  <si>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</si>
  <si>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</si>
  <si>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</si>
  <si>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</si>
  <si>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</si>
  <si>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</si>
  <si>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</si>
  <si>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</si>
  <si>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</si>
  <si>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</si>
  <si>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</si>
  <si>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</si>
  <si>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</si>
  <si>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</si>
  <si>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</si>
  <si>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</si>
  <si>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</si>
  <si>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</si>
  <si>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</si>
  <si>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</si>
  <si>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</si>
  <si>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</si>
  <si>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</si>
  <si>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</si>
  <si>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</si>
  <si>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</si>
  <si>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</si>
  <si>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</si>
  <si>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</si>
  <si>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</si>
  <si>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</si>
  <si>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</si>
  <si>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</si>
  <si>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</si>
  <si>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</si>
  <si>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</si>
  <si>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</si>
  <si>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</si>
  <si>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</si>
  <si>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</si>
  <si>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</si>
  <si>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</si>
  <si>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</si>
  <si>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</si>
  <si>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</si>
  <si>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</si>
  <si>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</si>
  <si>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</si>
  <si>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</si>
  <si>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</si>
  <si>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</si>
  <si>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</si>
  <si>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</si>
  <si>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</si>
  <si>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</si>
  <si>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</si>
  <si>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</si>
  <si>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</si>
  <si>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</si>
  <si>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</si>
  <si>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</si>
  <si>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</si>
  <si>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</si>
  <si>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</si>
  <si>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</si>
  <si>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</si>
  <si>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</si>
  <si>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</si>
  <si>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</si>
  <si>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</si>
  <si>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</si>
  <si>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</si>
  <si>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</si>
  <si>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</si>
  <si>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</si>
  <si>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</si>
  <si>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</si>
  <si>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</si>
  <si>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</si>
  <si>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</si>
  <si>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</si>
  <si>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</si>
  <si>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</si>
  <si>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</si>
  <si>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</si>
  <si>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</si>
  <si>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</si>
  <si>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</si>
  <si>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</si>
  <si>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</si>
  <si>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</si>
  <si>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</si>
  <si>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</si>
  <si>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</si>
  <si>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</si>
  <si>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</si>
  <si>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</si>
  <si>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</si>
  <si>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</si>
  <si>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</si>
  <si>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</si>
  <si>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</si>
  <si>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</si>
  <si>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</si>
  <si>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</si>
  <si>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</si>
  <si>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</si>
  <si>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</si>
  <si>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</si>
  <si>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</si>
  <si>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</si>
  <si>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</si>
  <si>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</si>
  <si>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</si>
  <si>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</si>
  <si>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</si>
  <si>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</si>
  <si>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</si>
  <si>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</si>
  <si>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</si>
  <si>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</si>
  <si>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</si>
  <si>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</si>
  <si>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</si>
  <si>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</si>
  <si>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</si>
  <si>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</si>
  <si>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</si>
  <si>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</si>
  <si>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</si>
  <si>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</si>
  <si>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</si>
  <si>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</si>
  <si>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</si>
  <si>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</si>
  <si>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</si>
  <si>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</si>
  <si>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</si>
  <si>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</si>
  <si>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</si>
  <si>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</si>
  <si>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</si>
  <si>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</si>
  <si>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</si>
  <si>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</si>
  <si>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</si>
  <si>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</si>
  <si>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</si>
  <si>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</si>
  <si>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</si>
  <si>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</si>
  <si>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</si>
  <si>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</si>
  <si>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</si>
  <si>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</si>
  <si>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</si>
  <si>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</si>
  <si>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</si>
  <si>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</si>
  <si>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</si>
  <si>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</si>
  <si>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</si>
  <si>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</si>
  <si>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</si>
  <si>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</si>
  <si>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</si>
  <si>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</si>
  <si>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</si>
  <si>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</si>
  <si>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</si>
  <si>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</si>
  <si>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</si>
  <si>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</si>
  <si>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</si>
  <si>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</si>
  <si>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</si>
  <si>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</si>
  <si>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</si>
  <si>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</si>
  <si>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</si>
  <si>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</si>
  <si>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</si>
  <si>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</si>
  <si>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</si>
  <si>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</si>
  <si>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</si>
  <si>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</si>
  <si>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</si>
  <si>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</si>
  <si>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</si>
  <si>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</si>
  <si>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</si>
  <si>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</si>
  <si>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</si>
  <si>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</si>
  <si>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</si>
  <si>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</si>
  <si>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</si>
  <si>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</si>
  <si>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</si>
  <si>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</si>
  <si>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</si>
  <si>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</si>
  <si>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</si>
  <si>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</si>
  <si>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</si>
  <si>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</si>
  <si>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</si>
  <si>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</si>
  <si>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</si>
  <si>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</si>
  <si>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</si>
  <si>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</si>
  <si>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</si>
  <si>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</si>
  <si>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</si>
  <si>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</si>
  <si>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</si>
  <si>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</si>
  <si>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</si>
  <si>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</si>
  <si>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</si>
  <si>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</si>
  <si>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</si>
  <si>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</si>
  <si>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</si>
  <si>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</si>
  <si>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</si>
  <si>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</si>
  <si>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</si>
  <si>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</si>
  <si>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</si>
  <si>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</si>
  <si>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</si>
  <si>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</si>
  <si>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</si>
  <si>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</si>
  <si>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</si>
  <si>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</si>
  <si>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</si>
  <si>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</si>
  <si>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</si>
  <si>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</si>
  <si>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</si>
  <si>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</si>
  <si>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</si>
  <si>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</si>
  <si>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</si>
  <si>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</si>
  <si>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</si>
  <si>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</si>
  <si>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</si>
  <si>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</si>
  <si>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</si>
  <si>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</si>
  <si>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</si>
  <si>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</si>
  <si>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</si>
  <si>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</si>
  <si>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</si>
  <si>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</si>
  <si>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</si>
  <si>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</si>
  <si>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</si>
  <si>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</si>
  <si>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</si>
  <si>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</si>
  <si>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</si>
  <si>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</si>
  <si>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</si>
  <si>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</si>
  <si>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</si>
  <si>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</si>
  <si>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</si>
  <si>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</si>
  <si>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</si>
  <si>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</si>
  <si>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</si>
  <si>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</si>
  <si>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</si>
  <si>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</si>
  <si>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</si>
  <si>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</si>
  <si>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</si>
  <si>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</si>
  <si>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</si>
  <si>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</si>
  <si>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</si>
  <si>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</si>
  <si>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</si>
  <si>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</si>
  <si>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</si>
  <si>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</si>
  <si>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</si>
  <si>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</si>
  <si>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</si>
  <si>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</si>
  <si>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</si>
  <si>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</si>
  <si>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</si>
  <si>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</si>
  <si>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</si>
  <si>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</si>
  <si>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</si>
  <si>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</si>
  <si>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</si>
  <si>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</si>
  <si>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</si>
  <si>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</si>
  <si>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</si>
  <si>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</si>
  <si>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</si>
  <si>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</si>
  <si>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</si>
  <si>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</si>
  <si>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</si>
  <si>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</si>
  <si>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</si>
  <si>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</si>
  <si>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</si>
  <si>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</si>
  <si>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</si>
  <si>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</si>
  <si>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</si>
  <si>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</si>
  <si>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</si>
  <si>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</si>
  <si>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</si>
  <si>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</si>
  <si>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</si>
  <si>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</si>
  <si>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</si>
  <si>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</si>
  <si>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</si>
  <si>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</si>
  <si>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</si>
  <si>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</si>
  <si>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</si>
  <si>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</si>
  <si>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</si>
  <si>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</si>
  <si>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</si>
  <si>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</si>
  <si>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</si>
  <si>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</si>
  <si>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</si>
  <si>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</si>
  <si>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</si>
  <si>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</si>
  <si>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</si>
  <si>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</si>
  <si>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</si>
  <si>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</si>
  <si>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</si>
  <si>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</si>
  <si>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</si>
  <si>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</si>
  <si>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</si>
  <si>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</si>
  <si>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</si>
  <si>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</si>
  <si>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</si>
  <si>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</si>
  <si>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</si>
  <si>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</si>
  <si>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</si>
  <si>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</si>
  <si>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</si>
  <si>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</si>
  <si>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</si>
  <si>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</si>
  <si>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</si>
  <si>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</si>
  <si>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</si>
  <si>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</si>
  <si>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</si>
  <si>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</si>
  <si>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</si>
  <si>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</si>
  <si>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</si>
  <si>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</si>
  <si>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</si>
  <si>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</si>
  <si>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</si>
  <si>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</si>
  <si>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</si>
  <si>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</si>
  <si>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</si>
  <si>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</si>
  <si>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</si>
  <si>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</si>
  <si>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</si>
  <si>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</si>
  <si>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</si>
  <si>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</si>
  <si>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</si>
  <si>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</si>
  <si>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</si>
  <si>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</si>
  <si>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</si>
  <si>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</si>
  <si>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</si>
  <si>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</si>
  <si>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</si>
  <si>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</si>
  <si>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</si>
  <si>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</si>
  <si>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</si>
  <si>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</si>
  <si>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</si>
  <si>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</si>
  <si>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</si>
  <si>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</si>
  <si>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</si>
  <si>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</si>
  <si>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</si>
  <si>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</si>
  <si>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</si>
  <si>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</si>
  <si>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</si>
  <si>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</si>
  <si>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</si>
  <si>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</si>
  <si>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</si>
  <si>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</si>
  <si>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</si>
  <si>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</si>
  <si>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</si>
  <si>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</si>
  <si>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</si>
  <si>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</si>
  <si>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</si>
  <si>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</si>
  <si>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</si>
  <si>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</si>
  <si>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</si>
  <si>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</si>
  <si>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</si>
  <si>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</si>
  <si>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</si>
  <si>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</si>
  <si>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</si>
  <si>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</si>
  <si>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</si>
  <si>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</si>
  <si>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</si>
  <si>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</si>
  <si>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</si>
  <si>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</si>
  <si>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</si>
  <si>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</si>
  <si>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</si>
  <si>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</si>
  <si>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</si>
  <si>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</si>
  <si>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</si>
  <si>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</si>
  <si>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</si>
  <si>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</si>
  <si>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</si>
  <si>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</si>
  <si>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</si>
  <si>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</si>
  <si>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</si>
  <si>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</si>
  <si>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</si>
  <si>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</si>
  <si>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</si>
  <si>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</si>
  <si>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</si>
  <si>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</si>
  <si>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</si>
  <si>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</si>
  <si>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</si>
  <si>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</si>
  <si>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</si>
  <si>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</si>
  <si>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</si>
  <si>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</si>
  <si>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</si>
  <si>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</si>
  <si>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</si>
  <si>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</si>
  <si>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</si>
  <si>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</si>
  <si>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</si>
  <si>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</si>
  <si>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</si>
  <si>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</si>
  <si>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</si>
  <si>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</si>
  <si>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</si>
  <si>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</si>
  <si>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</si>
  <si>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</si>
  <si>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</si>
  <si>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</si>
  <si>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</si>
  <si>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</si>
  <si>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</si>
  <si>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</si>
  <si>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</si>
  <si>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</si>
  <si>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</si>
  <si>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</si>
  <si>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</si>
  <si>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</si>
  <si>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</si>
  <si>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</si>
  <si>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</si>
  <si>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</si>
  <si>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</si>
  <si>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</si>
  <si>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</si>
  <si>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</si>
  <si>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</si>
  <si>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</si>
  <si>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</si>
  <si>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</si>
  <si>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</si>
  <si>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</si>
  <si>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</si>
  <si>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</si>
  <si>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</si>
  <si>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</si>
  <si>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</si>
  <si>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</si>
  <si>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</si>
  <si>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</si>
  <si>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</si>
  <si>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</si>
  <si>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</si>
  <si>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</si>
  <si>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</si>
  <si>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</si>
  <si>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</si>
  <si>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</si>
  <si>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</si>
  <si>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</si>
  <si>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</si>
  <si>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</si>
  <si>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</si>
  <si>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</si>
  <si>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</si>
  <si>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</si>
  <si>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</si>
  <si>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</si>
  <si>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</si>
  <si>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</si>
  <si>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</si>
  <si>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</si>
  <si>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</si>
  <si>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</si>
  <si>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</si>
  <si>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</si>
  <si>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</si>
  <si>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</si>
  <si>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</si>
  <si>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</si>
  <si>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</si>
  <si>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</si>
  <si>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</si>
  <si>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</si>
  <si>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</si>
  <si>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</si>
  <si>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</si>
  <si>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</si>
  <si>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</si>
  <si>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</si>
  <si>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</si>
  <si>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</si>
  <si>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</si>
  <si>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</si>
  <si>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</si>
  <si>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</si>
  <si>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</si>
  <si>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</si>
  <si>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</si>
  <si>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</si>
  <si>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</si>
  <si>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</si>
  <si>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</si>
  <si>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</si>
  <si>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</si>
  <si>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</si>
  <si>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</si>
  <si>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</si>
  <si>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</si>
  <si>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</si>
  <si>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</si>
  <si>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</si>
  <si>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</si>
  <si>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</si>
  <si>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</si>
  <si>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</si>
  <si>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</si>
  <si>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</si>
  <si>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</si>
  <si>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</si>
  <si>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</si>
  <si>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</si>
  <si>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</si>
  <si>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</si>
  <si>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</si>
  <si>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</si>
  <si>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</si>
  <si>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</si>
  <si>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</si>
  <si>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</si>
  <si>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</si>
  <si>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</si>
  <si>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</si>
  <si>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</si>
  <si>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</si>
  <si>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</si>
  <si>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</si>
  <si>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</si>
  <si>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</si>
  <si>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</si>
  <si>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</si>
  <si>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</si>
  <si>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</si>
  <si>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</si>
  <si>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</si>
  <si>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</si>
  <si>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</si>
  <si>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</si>
  <si>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</si>
  <si>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</si>
  <si>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</si>
  <si>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</si>
  <si>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</si>
  <si>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</si>
  <si>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</si>
  <si>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</si>
  <si>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</si>
  <si>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</si>
  <si>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</si>
  <si>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</si>
  <si>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</si>
  <si>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</si>
  <si>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</si>
  <si>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</si>
  <si>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</si>
  <si>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</si>
  <si>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</si>
  <si>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</si>
  <si>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</si>
  <si>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</si>
  <si>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</si>
  <si>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</si>
  <si>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</si>
  <si>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</si>
  <si>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</si>
  <si>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</si>
  <si>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</si>
  <si>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</si>
  <si>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</si>
  <si>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</si>
  <si>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</si>
  <si>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</si>
  <si>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</si>
  <si>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</si>
  <si>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</si>
  <si>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</si>
  <si>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</si>
  <si>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</si>
  <si>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</si>
  <si>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</si>
  <si>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</si>
  <si>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</si>
  <si>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</si>
  <si>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</si>
  <si>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</si>
  <si>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</si>
  <si>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</si>
  <si>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</si>
  <si>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</si>
  <si>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</si>
  <si>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</si>
  <si>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</si>
  <si>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</si>
  <si>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</si>
  <si>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</si>
  <si>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</si>
  <si>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</si>
  <si>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</si>
  <si>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</si>
  <si>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</si>
  <si>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</si>
  <si>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</si>
  <si>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</si>
  <si>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</si>
  <si>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</si>
  <si>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</si>
  <si>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</si>
  <si>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</si>
  <si>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</si>
  <si>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</si>
  <si>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</si>
  <si>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</si>
  <si>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</si>
  <si>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</si>
  <si>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</si>
  <si>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</si>
  <si>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</si>
  <si>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</si>
  <si>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</si>
  <si>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</si>
  <si>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</si>
  <si>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</si>
  <si>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</si>
  <si>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</si>
  <si>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</si>
  <si>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</si>
  <si>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</si>
  <si>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</si>
  <si>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</si>
  <si>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</si>
  <si>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</si>
  <si>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</si>
  <si>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</si>
  <si>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</si>
  <si>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</si>
  <si>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</si>
  <si>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</si>
  <si>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</si>
  <si>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</si>
  <si>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</si>
  <si>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</si>
  <si>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</si>
  <si>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</si>
  <si>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</si>
  <si>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</si>
  <si>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</si>
  <si>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</si>
  <si>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</si>
  <si>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</si>
  <si>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</si>
  <si>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</si>
  <si>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</si>
  <si>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</si>
  <si>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</si>
  <si>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</si>
  <si>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</si>
  <si>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</si>
  <si>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</si>
  <si>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</si>
  <si>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</si>
  <si>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</si>
  <si>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</si>
  <si>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</si>
  <si>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</si>
  <si>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</si>
  <si>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</si>
  <si>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</si>
  <si>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</si>
  <si>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</si>
  <si>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</si>
  <si>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</si>
  <si>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</si>
  <si>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</si>
  <si>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</si>
  <si>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</si>
  <si>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</si>
  <si>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</si>
  <si>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</si>
  <si>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</si>
  <si>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</si>
  <si>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</si>
  <si>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</si>
  <si>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</si>
  <si>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</si>
  <si>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</si>
  <si>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</si>
  <si>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</si>
  <si>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</si>
  <si>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</si>
  <si>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</si>
  <si>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</si>
  <si>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</si>
  <si>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</si>
  <si>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</si>
  <si>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</si>
  <si>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</si>
  <si>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</si>
  <si>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</si>
  <si>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</si>
  <si>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</si>
  <si>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</si>
  <si>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</si>
  <si>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</si>
  <si>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</si>
  <si>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</si>
  <si>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</si>
  <si>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</si>
  <si>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</si>
  <si>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</si>
  <si>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</si>
  <si>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</si>
  <si>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</si>
  <si>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</si>
  <si>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</si>
  <si>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</si>
  <si>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</si>
  <si>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</si>
  <si>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</si>
  <si>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</si>
  <si>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</si>
  <si>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</si>
  <si>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</si>
  <si>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</si>
  <si>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</si>
  <si>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</si>
  <si>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</si>
  <si>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</si>
  <si>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</si>
  <si>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</si>
  <si>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</si>
  <si>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</si>
  <si>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</si>
  <si>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</si>
  <si>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</si>
  <si>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</si>
  <si>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</si>
  <si>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</si>
  <si>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</si>
  <si>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</si>
  <si>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</si>
  <si>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</si>
  <si>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</si>
  <si>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</si>
  <si>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</si>
  <si>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</si>
  <si>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</si>
  <si>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</si>
  <si>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</si>
  <si>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</si>
  <si>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</si>
  <si>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</si>
  <si>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</si>
  <si>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</si>
  <si>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</si>
  <si>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</si>
  <si>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</si>
  <si>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</si>
  <si>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</si>
  <si>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</si>
  <si>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</si>
  <si>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</si>
  <si>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</si>
  <si>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</si>
  <si>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</si>
  <si>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</si>
  <si>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</si>
  <si>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</si>
  <si>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</si>
  <si>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</si>
  <si>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</si>
  <si>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</si>
  <si>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</si>
  <si>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</si>
  <si>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</si>
  <si>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</si>
  <si>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</si>
  <si>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</si>
  <si>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</si>
  <si>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</si>
  <si>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</si>
  <si>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</si>
  <si>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</si>
  <si>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</si>
  <si>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</si>
  <si>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</si>
  <si>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</si>
  <si>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</si>
  <si>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</si>
  <si>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</si>
  <si>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</si>
  <si>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</si>
  <si>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</si>
  <si>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</si>
  <si>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</si>
  <si>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</si>
  <si>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</si>
  <si>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</si>
  <si>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</si>
  <si>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</si>
  <si>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</si>
  <si>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</si>
  <si>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</si>
  <si>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</si>
  <si>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</si>
  <si>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</si>
  <si>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</si>
  <si>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</si>
  <si>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</si>
  <si>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</si>
  <si>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</si>
  <si>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</si>
  <si>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</si>
  <si>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</si>
  <si>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</si>
  <si>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</si>
  <si>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</si>
  <si>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</si>
  <si>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</si>
  <si>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</si>
  <si>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</si>
  <si>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</si>
  <si>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</si>
  <si>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</si>
  <si>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</si>
  <si>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</si>
  <si>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</si>
  <si>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</si>
  <si>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</si>
  <si>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</si>
  <si>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</si>
  <si>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</si>
  <si>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</si>
  <si>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</si>
  <si>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</si>
  <si>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</si>
  <si>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</si>
  <si>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</si>
  <si>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</si>
  <si>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</si>
  <si>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</si>
  <si>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</si>
  <si>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</si>
  <si>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</si>
  <si>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</si>
  <si>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</si>
  <si>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</si>
  <si>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</si>
  <si>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</si>
  <si>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</si>
  <si>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</si>
  <si>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</si>
  <si>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</si>
  <si>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</si>
  <si>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</si>
  <si>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</si>
  <si>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</si>
  <si>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</si>
  <si>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</si>
  <si>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</si>
  <si>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</si>
  <si>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</si>
  <si>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</si>
  <si>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</si>
  <si>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</si>
  <si>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</si>
  <si>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</si>
  <si>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</si>
  <si>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</si>
  <si>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</si>
  <si>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</si>
  <si>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</si>
  <si>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</si>
  <si>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</si>
  <si>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</si>
  <si>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</si>
  <si>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</si>
  <si>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</si>
  <si>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</si>
  <si>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</si>
  <si>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</si>
  <si>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</si>
  <si>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</si>
  <si>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</si>
  <si>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</si>
  <si>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</si>
  <si>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</si>
  <si>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</si>
  <si>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</si>
  <si>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</si>
  <si>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</si>
  <si>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</si>
  <si>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</si>
  <si>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</si>
  <si>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</si>
  <si>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</si>
  <si>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</si>
  <si>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</si>
  <si>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</si>
  <si>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</si>
  <si>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</si>
  <si>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</si>
  <si>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</si>
  <si>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</si>
  <si>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</si>
  <si>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</si>
  <si>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</si>
  <si>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</si>
  <si>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</si>
  <si>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</si>
  <si>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</si>
  <si>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</si>
  <si>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</si>
  <si>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</si>
  <si>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</si>
  <si>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</si>
  <si>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</si>
  <si>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</si>
  <si>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</si>
  <si>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</si>
  <si>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</si>
  <si>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</si>
  <si>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</si>
  <si>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</si>
  <si>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</si>
  <si>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</si>
  <si>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</si>
  <si>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</si>
  <si>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</si>
  <si>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</si>
  <si>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</si>
  <si>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</si>
  <si>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</si>
  <si>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</si>
  <si>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</si>
  <si>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</si>
  <si>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</si>
  <si>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</si>
  <si>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</si>
  <si>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</si>
  <si>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</si>
  <si>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</si>
  <si>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</si>
  <si>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</si>
  <si>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</si>
  <si>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</si>
  <si>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</si>
  <si>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</si>
  <si>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</si>
  <si>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</si>
  <si>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</si>
  <si>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</si>
  <si>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</si>
  <si>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</si>
  <si>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</si>
  <si>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</si>
  <si>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</si>
  <si>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</si>
  <si>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</si>
  <si>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</si>
  <si>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</si>
  <si>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</si>
  <si>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</si>
  <si>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</si>
  <si>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</si>
  <si>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</si>
  <si>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</si>
  <si>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</si>
  <si>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</si>
  <si>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</si>
  <si>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</si>
  <si>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</si>
  <si>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</si>
  <si>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</si>
  <si>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</si>
  <si>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</si>
  <si>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</si>
  <si>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</si>
  <si>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</si>
  <si>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</si>
  <si>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</si>
  <si>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</si>
  <si>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</si>
  <si>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</si>
  <si>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</si>
  <si>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</si>
  <si>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</si>
  <si>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</si>
  <si>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</si>
  <si>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</si>
  <si>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</si>
  <si>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</si>
  <si>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</si>
  <si>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</si>
  <si>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</si>
  <si>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</si>
  <si>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</si>
  <si>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</si>
  <si>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</si>
  <si>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</si>
  <si>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</si>
  <si>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</si>
  <si>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</si>
  <si>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</si>
  <si>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</si>
  <si>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</si>
  <si>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</si>
  <si>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</si>
  <si>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</si>
  <si>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</si>
  <si>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</si>
  <si>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</si>
  <si>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</si>
  <si>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</si>
  <si>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</si>
  <si>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</si>
  <si>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</si>
  <si>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</si>
  <si>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</si>
  <si>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</si>
  <si>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</si>
  <si>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</si>
  <si>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</si>
  <si>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</si>
  <si>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</si>
  <si>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</si>
  <si>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</si>
  <si>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</si>
  <si>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</si>
  <si>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</si>
  <si>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</si>
  <si>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</si>
  <si>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</si>
  <si>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</si>
  <si>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</si>
  <si>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</si>
  <si>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</si>
  <si>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</si>
  <si>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</si>
  <si>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</si>
  <si>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</si>
  <si>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</si>
  <si>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</si>
  <si>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</si>
  <si>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</si>
  <si>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</si>
  <si>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</si>
  <si>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</si>
  <si>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</si>
  <si>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</si>
  <si>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</si>
  <si>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</si>
  <si>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</si>
  <si>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</si>
  <si>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</si>
  <si>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</si>
  <si>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</si>
  <si>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</si>
  <si>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</si>
  <si>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</si>
  <si>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</si>
  <si>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</si>
  <si>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</si>
  <si>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</si>
  <si>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</si>
  <si>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</si>
  <si>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</si>
  <si>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</si>
  <si>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</si>
  <si>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</si>
  <si>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</si>
  <si>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</si>
  <si>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</si>
  <si>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</si>
  <si>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</si>
  <si>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</si>
  <si>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2021-5-10000117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</si>
  <si>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</si>
  <si>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</si>
  <si>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</si>
  <si>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</si>
  <si>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</si>
  <si>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</si>
  <si>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</si>
  <si>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</si>
  <si>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</si>
  <si>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</si>
  <si>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</si>
  <si>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4600009966</t>
  </si>
  <si>
    <t>DEPARTAMENTO DE ANTIOQUIA
GERENCIA DE INFANCIA ADOLESCENCIA Y JUVENTUD</t>
  </si>
  <si>
    <t>PRESTAR SERVICIOS PARA LA PROMOCIÓN DEL DESARROLLO INTEGRAL DE LA PRIMERA INFANCIA EN LA SUBREGIÓN DE URABÁ, EN EL MARCO DE LA POLÍTICA PÚBLICA DEPARTAMENTAL BUEN COMIENZO ANTIOQUIA</t>
  </si>
  <si>
    <t>4600009372</t>
  </si>
  <si>
    <t>PRESTAR LOS SERVIICOS PARA BRINDAR ATENCIÓN INTEGRAL A LA PRIMERA INFANCIA DE COMUNIDADES RURALES, BAJO LA MODALIDAD PROPIA EN EL MUNICIPIO DE MURINDÓ</t>
  </si>
  <si>
    <t>4600009263</t>
  </si>
  <si>
    <t>PRESTAR LOS SERVIICOS PARA BRINDAR ATENCIÓN INTEGRAL A LA PRIMERA INFANCIA BAJO LA(S) MODALIDADES FAMILIAR,FLEXIBLE, BUEN COMIENZO ANTIOQUIA E INSTITUCIONAL EN LOS MUNICIPIOS DE APARTADÓ, NECHÍ Y MURINDÓ Y PARA LA IMPLEMENTACIÓN DEL SISTEMA DEPARTAMENTAL DE GESTION DEL DESARROLLO INTEGRAL TEMPRANO.</t>
  </si>
  <si>
    <t>INSTITUTO COLOMBIANO DE BIENESTAR FAMILIAR -ICBF-</t>
  </si>
  <si>
    <t>5-0361-2018</t>
  </si>
  <si>
    <t>PRESTAR EL SERVICIO CENTROS DE DESARROLLO INFANTIL - CDI, DE CONFORMIDAD CON EL MANUAL OPERATIVO DE LA MODALIDAD INSTITUCIONAL Y LAS DIRECTRICES ESTABLECIDAS POR EL ICBF EN ARMONIA CON LA POLÍTICA DE ESTADO PARA EL DESARROLLO INTEGRAL DE LA PRIMERA INFANCIA DE CERO A SIEMPRE</t>
  </si>
  <si>
    <t>5-0964-2018</t>
  </si>
  <si>
    <t>Prestar el Servicio Jardín Social de Conformidad con el Manual Operativo de la Modalidad Institucional y las Directrices Establecidas por El ICBF, en Armonia con la Política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</si>
</sst>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5" zoomScaleNormal="85" zoomScaleSheetLayoutView="40" zoomScalePageLayoutView="40" workbookViewId="0">
      <selection activeCell="A52" sqref="A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50</v>
      </c>
      <c r="K20" s="151">
        <v>3158563076</v>
      </c>
      <c r="L20" s="152">
        <v>44228</v>
      </c>
      <c r="M20" s="152">
        <v>44561</v>
      </c>
      <c r="N20" s="135">
        <f>+(M20-L20)/30</f>
        <v>11.1</v>
      </c>
      <c r="O20" s="138"/>
      <c r="U20" s="134"/>
      <c r="V20" s="105">
        <f ca="1">NOW()</f>
        <v>44194.996066087966</v>
      </c>
      <c r="W20" s="105">
        <f ca="1">NOW()</f>
        <v>44194.996066087966</v>
      </c>
    </row>
    <row r="21" spans="1:23" ht="30" customHeight="1" outlineLevel="1" x14ac:dyDescent="0.25">
      <c r="A21" s="9"/>
      <c r="B21" s="71"/>
      <c r="C21" s="5"/>
      <c r="D21" s="5"/>
      <c r="E21" s="5"/>
      <c r="F21" s="5"/>
      <c r="G21" s="5"/>
      <c r="H21" s="70"/>
      <c r="I21" s="149" t="s">
        <v>36</v>
      </c>
      <c r="J21" s="150" t="s">
        <v>69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9" t="s">
        <v>2689</v>
      </c>
      <c r="C48" s="112" t="s">
        <v>31</v>
      </c>
      <c r="D48" s="110" t="s">
        <v>2688</v>
      </c>
      <c r="E48" s="145">
        <v>43648</v>
      </c>
      <c r="F48" s="145">
        <v>43830</v>
      </c>
      <c r="G48" s="160">
        <f>IF(AND(E48&lt;&gt;"",F48&lt;&gt;""),((F48-E48)/30),"")</f>
        <v>6.0666666666666664</v>
      </c>
      <c r="H48" s="114" t="s">
        <v>2690</v>
      </c>
      <c r="I48" s="113" t="s">
        <v>36</v>
      </c>
      <c r="J48" s="113" t="s">
        <v>157</v>
      </c>
      <c r="K48" s="116">
        <v>1357877690</v>
      </c>
      <c r="L48" s="115" t="s">
        <v>1148</v>
      </c>
      <c r="M48" s="117">
        <v>1</v>
      </c>
      <c r="N48" s="115" t="s">
        <v>2634</v>
      </c>
      <c r="O48" s="115" t="s">
        <v>1148</v>
      </c>
      <c r="P48" s="78"/>
    </row>
    <row r="49" spans="1:16" s="6" customFormat="1" ht="24.75" customHeight="1" x14ac:dyDescent="0.25">
      <c r="A49" s="143">
        <v>2</v>
      </c>
      <c r="B49" s="119" t="s">
        <v>2689</v>
      </c>
      <c r="C49" s="112" t="s">
        <v>31</v>
      </c>
      <c r="D49" s="110" t="s">
        <v>2691</v>
      </c>
      <c r="E49" s="145">
        <v>43539</v>
      </c>
      <c r="F49" s="145">
        <v>43830</v>
      </c>
      <c r="G49" s="160">
        <f t="shared" ref="G49:G50" si="2">IF(AND(E49&lt;&gt;"",F49&lt;&gt;""),((F49-E49)/30),"")</f>
        <v>9.6999999999999993</v>
      </c>
      <c r="H49" s="114" t="s">
        <v>2692</v>
      </c>
      <c r="I49" s="113" t="s">
        <v>36</v>
      </c>
      <c r="J49" s="113" t="s">
        <v>108</v>
      </c>
      <c r="K49" s="116">
        <v>782780693</v>
      </c>
      <c r="L49" s="115" t="s">
        <v>1148</v>
      </c>
      <c r="M49" s="117">
        <v>1</v>
      </c>
      <c r="N49" s="115" t="s">
        <v>2634</v>
      </c>
      <c r="O49" s="115" t="s">
        <v>1148</v>
      </c>
      <c r="P49" s="78"/>
    </row>
    <row r="50" spans="1:16" s="6" customFormat="1" ht="24.75" customHeight="1" x14ac:dyDescent="0.25">
      <c r="A50" s="143">
        <v>3</v>
      </c>
      <c r="B50" s="119" t="s">
        <v>2689</v>
      </c>
      <c r="C50" s="112" t="s">
        <v>31</v>
      </c>
      <c r="D50" s="110" t="s">
        <v>2693</v>
      </c>
      <c r="E50" s="145">
        <v>43514</v>
      </c>
      <c r="F50" s="145">
        <v>43830</v>
      </c>
      <c r="G50" s="160">
        <f t="shared" si="2"/>
        <v>10.533333333333333</v>
      </c>
      <c r="H50" s="119" t="s">
        <v>2694</v>
      </c>
      <c r="I50" s="113" t="s">
        <v>36</v>
      </c>
      <c r="J50" s="113" t="s">
        <v>50</v>
      </c>
      <c r="K50" s="116">
        <v>6382299491</v>
      </c>
      <c r="L50" s="115" t="s">
        <v>1148</v>
      </c>
      <c r="M50" s="117">
        <v>1</v>
      </c>
      <c r="N50" s="115" t="s">
        <v>2634</v>
      </c>
      <c r="O50" s="115" t="s">
        <v>1148</v>
      </c>
      <c r="P50" s="78"/>
    </row>
    <row r="51" spans="1:16" s="6" customFormat="1" ht="24.75" customHeight="1" outlineLevel="1" x14ac:dyDescent="0.25">
      <c r="A51" s="143">
        <v>4</v>
      </c>
      <c r="B51" s="111" t="s">
        <v>2695</v>
      </c>
      <c r="C51" s="112" t="s">
        <v>31</v>
      </c>
      <c r="D51" s="110" t="s">
        <v>2696</v>
      </c>
      <c r="E51" s="145">
        <v>43488</v>
      </c>
      <c r="F51" s="145">
        <v>43830</v>
      </c>
      <c r="G51" s="160">
        <f t="shared" ref="G51:G107" si="3">IF(AND(E51&lt;&gt;"",F51&lt;&gt;""),((F51-E51)/30),"")</f>
        <v>11.4</v>
      </c>
      <c r="H51" s="114" t="s">
        <v>2697</v>
      </c>
      <c r="I51" s="113" t="s">
        <v>36</v>
      </c>
      <c r="J51" s="113" t="s">
        <v>50</v>
      </c>
      <c r="K51" s="116">
        <v>876807838</v>
      </c>
      <c r="L51" s="115" t="s">
        <v>1148</v>
      </c>
      <c r="M51" s="117">
        <v>1</v>
      </c>
      <c r="N51" s="115" t="s">
        <v>27</v>
      </c>
      <c r="O51" s="115" t="s">
        <v>1148</v>
      </c>
      <c r="P51" s="78"/>
    </row>
    <row r="52" spans="1:16" s="7" customFormat="1" ht="24.75" customHeight="1" outlineLevel="1" x14ac:dyDescent="0.25">
      <c r="A52" s="144">
        <v>5</v>
      </c>
      <c r="B52" s="111" t="s">
        <v>2695</v>
      </c>
      <c r="C52" s="112" t="s">
        <v>31</v>
      </c>
      <c r="D52" s="110" t="s">
        <v>2698</v>
      </c>
      <c r="E52" s="145">
        <v>43449</v>
      </c>
      <c r="F52" s="145">
        <v>43890</v>
      </c>
      <c r="G52" s="160">
        <f t="shared" si="3"/>
        <v>14.7</v>
      </c>
      <c r="H52" s="119" t="s">
        <v>2699</v>
      </c>
      <c r="I52" s="113" t="s">
        <v>36</v>
      </c>
      <c r="J52" s="113" t="s">
        <v>150</v>
      </c>
      <c r="K52" s="116">
        <v>707766578</v>
      </c>
      <c r="L52" s="115" t="s">
        <v>1148</v>
      </c>
      <c r="M52" s="117">
        <v>1</v>
      </c>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2682</v>
      </c>
      <c r="E114" s="145">
        <v>43879</v>
      </c>
      <c r="F114" s="145">
        <v>44196</v>
      </c>
      <c r="G114" s="160">
        <f>IF(AND(E114&lt;&gt;"",F114&lt;&gt;""),((F114-E114)/30),"")</f>
        <v>10.566666666666666</v>
      </c>
      <c r="H114" s="122" t="s">
        <v>2685</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2683</v>
      </c>
      <c r="E115" s="145">
        <v>43880</v>
      </c>
      <c r="F115" s="145">
        <v>44196</v>
      </c>
      <c r="G115" s="160">
        <f t="shared" ref="G115:G116" si="4">IF(AND(E115&lt;&gt;"",F115&lt;&gt;""),((F115-E115)/30),"")</f>
        <v>10.533333333333333</v>
      </c>
      <c r="H115" s="64" t="s">
        <v>2686</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2684</v>
      </c>
      <c r="E116" s="145">
        <v>44124</v>
      </c>
      <c r="F116" s="145">
        <v>44196</v>
      </c>
      <c r="G116" s="160">
        <f t="shared" si="4"/>
        <v>2.4</v>
      </c>
      <c r="H116" s="64" t="s">
        <v>2687</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94756892.280000001</v>
      </c>
      <c r="F185" s="92"/>
      <c r="G185" s="93"/>
      <c r="H185" s="88"/>
      <c r="I185" s="90" t="s">
        <v>2627</v>
      </c>
      <c r="J185" s="166">
        <f>+SUM(M179:M183)</f>
        <v>2.8000000000000001E-2</v>
      </c>
      <c r="K185" s="236" t="s">
        <v>2628</v>
      </c>
      <c r="L185" s="236"/>
      <c r="M185" s="94">
        <f>+J185*(SUM(K20:K35))</f>
        <v>88439766.128000006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2678</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56</v>
      </c>
      <c r="L211" s="21"/>
      <c r="M211" s="21"/>
      <c r="N211" s="21"/>
      <c r="O211" s="8"/>
    </row>
    <row r="212" spans="1:15" x14ac:dyDescent="0.25">
      <c r="A212" s="9"/>
      <c r="B212" s="27" t="s">
        <v>2619</v>
      </c>
      <c r="C212" s="147" t="s">
        <v>2678</v>
      </c>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2020-11-20T15:12:35Z</cp:lastPrinted>
  <dcterms:created xsi:type="dcterms:W3CDTF">2020-10-14T21:57:42Z</dcterms:created>
  <dcterms:modified xsi:type="dcterms:W3CDTF">2020-12-30T04:54:32Z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