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No 2021-5-10000075-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<sst xmlns="http://schemas.openxmlformats.org/spreadsheetml/2006/main" count="3044" uniqueCount="2688">
  <si>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</si>
  <si>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</si>
  <si>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</si>
  <si>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</si>
  <si>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</si>
  <si>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</si>
  <si>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</si>
  <si>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</si>
  <si>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</si>
  <si>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</si>
  <si>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</si>
  <si>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</si>
  <si>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</si>
  <si>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</si>
  <si>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</si>
  <si>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</si>
  <si>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</si>
  <si>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</si>
  <si>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</si>
  <si>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</si>
  <si>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</si>
  <si>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</si>
  <si>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</si>
  <si>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</si>
  <si>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</si>
  <si>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</si>
  <si>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</si>
  <si>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</si>
  <si>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</si>
  <si>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</si>
  <si>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</si>
  <si>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</si>
  <si>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</si>
  <si>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</si>
  <si>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</si>
  <si>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</si>
  <si>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</si>
  <si>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</si>
  <si>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</si>
  <si>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</si>
  <si>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</si>
  <si>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</si>
  <si>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</si>
  <si>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</si>
  <si>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</si>
  <si>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</si>
  <si>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</si>
  <si>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</si>
  <si>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</si>
  <si>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</si>
  <si>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</si>
  <si>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</si>
  <si>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</si>
  <si>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</si>
  <si>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</si>
  <si>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</si>
  <si>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</si>
  <si>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</si>
  <si>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</si>
  <si>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</si>
  <si>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</si>
  <si>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</si>
  <si>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</si>
  <si>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</si>
  <si>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</si>
  <si>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</si>
  <si>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</si>
  <si>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</si>
  <si>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</si>
  <si>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</si>
  <si>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</si>
  <si>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</si>
  <si>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</si>
  <si>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</si>
  <si>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</si>
  <si>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</si>
  <si>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</si>
  <si>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</si>
  <si>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</si>
  <si>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</si>
  <si>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</si>
  <si>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</si>
  <si>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</si>
  <si>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</si>
  <si>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</si>
  <si>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</si>
  <si>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</si>
  <si>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</si>
  <si>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</si>
  <si>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</si>
  <si>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</si>
  <si>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</si>
  <si>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</si>
  <si>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</si>
  <si>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</si>
  <si>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</si>
  <si>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</si>
  <si>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</si>
  <si>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</si>
  <si>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</si>
  <si>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</si>
  <si>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</si>
  <si>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</si>
  <si>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</si>
  <si>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</si>
  <si>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</si>
  <si>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</si>
  <si>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</si>
  <si>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</si>
  <si>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</si>
  <si>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</si>
  <si>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</si>
  <si>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</si>
  <si>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</si>
  <si>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</si>
  <si>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</si>
  <si>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</si>
  <si>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</si>
  <si>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</si>
  <si>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</si>
  <si>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</si>
  <si>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</si>
  <si>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</si>
  <si>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</si>
  <si>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</si>
  <si>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</si>
  <si>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</si>
  <si>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</si>
  <si>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</si>
  <si>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</si>
  <si>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</si>
  <si>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</si>
  <si>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</si>
  <si>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</si>
  <si>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</si>
  <si>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</si>
  <si>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</si>
  <si>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</si>
  <si>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</si>
  <si>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</si>
  <si>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</si>
  <si>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</si>
  <si>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</si>
  <si>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</si>
  <si>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</si>
  <si>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</si>
  <si>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</si>
  <si>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</si>
  <si>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</si>
  <si>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</si>
  <si>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</si>
  <si>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</si>
  <si>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</si>
  <si>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</si>
  <si>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</si>
  <si>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</si>
  <si>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</si>
  <si>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</si>
  <si>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</si>
  <si>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</si>
  <si>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</si>
  <si>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</si>
  <si>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</si>
  <si>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</si>
  <si>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</si>
  <si>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</si>
  <si>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</si>
  <si>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</si>
  <si>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</si>
  <si>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</si>
  <si>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</si>
  <si>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</si>
  <si>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</si>
  <si>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</si>
  <si>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</si>
  <si>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</si>
  <si>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</si>
  <si>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</si>
  <si>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</si>
  <si>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</si>
  <si>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</si>
  <si>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</si>
  <si>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</si>
  <si>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</si>
  <si>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</si>
  <si>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</si>
  <si>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</si>
  <si>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</si>
  <si>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</si>
  <si>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</si>
  <si>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</si>
  <si>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</si>
  <si>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</si>
  <si>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</si>
  <si>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</si>
  <si>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</si>
  <si>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</si>
  <si>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</si>
  <si>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</si>
  <si>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</si>
  <si>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</si>
  <si>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</si>
  <si>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</si>
  <si>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</si>
  <si>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</si>
  <si>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</si>
  <si>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</si>
  <si>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</si>
  <si>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</si>
  <si>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</si>
  <si>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</si>
  <si>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</si>
  <si>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</si>
  <si>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</si>
  <si>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</si>
  <si>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</si>
  <si>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</si>
  <si>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</si>
  <si>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</si>
  <si>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</si>
  <si>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</si>
  <si>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</si>
  <si>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</si>
  <si>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</si>
  <si>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</si>
  <si>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</si>
  <si>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</si>
  <si>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</si>
  <si>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</si>
  <si>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</si>
  <si>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</si>
  <si>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</si>
  <si>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</si>
  <si>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</si>
  <si>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</si>
  <si>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</si>
  <si>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</si>
  <si>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</si>
  <si>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</si>
  <si>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</si>
  <si>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</si>
  <si>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</si>
  <si>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</si>
  <si>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</si>
  <si>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</si>
  <si>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</si>
  <si>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</si>
  <si>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</si>
  <si>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</si>
  <si>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</si>
  <si>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</si>
  <si>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</si>
  <si>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</si>
  <si>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</si>
  <si>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</si>
  <si>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</si>
  <si>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</si>
  <si>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</si>
  <si>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</si>
  <si>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</si>
  <si>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</si>
  <si>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</si>
  <si>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</si>
  <si>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</si>
  <si>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</si>
  <si>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</si>
  <si>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</si>
  <si>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</si>
  <si>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</si>
  <si>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</si>
  <si>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</si>
  <si>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</si>
  <si>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</si>
  <si>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</si>
  <si>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</si>
  <si>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</si>
  <si>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</si>
  <si>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</si>
  <si>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</si>
  <si>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</si>
  <si>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</si>
  <si>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</si>
  <si>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</si>
  <si>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</si>
  <si>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</si>
  <si>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</si>
  <si>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</si>
  <si>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</si>
  <si>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</si>
  <si>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</si>
  <si>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</si>
  <si>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</si>
  <si>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</si>
  <si>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</si>
  <si>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</si>
  <si>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</si>
  <si>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</si>
  <si>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</si>
  <si>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</si>
  <si>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</si>
  <si>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</si>
  <si>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</si>
  <si>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</si>
  <si>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</si>
  <si>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</si>
  <si>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</si>
  <si>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</si>
  <si>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</si>
  <si>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</si>
  <si>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</si>
  <si>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</si>
  <si>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</si>
  <si>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</si>
  <si>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</si>
  <si>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</si>
  <si>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</si>
  <si>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</si>
  <si>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</si>
  <si>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</si>
  <si>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</si>
  <si>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</si>
  <si>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</si>
  <si>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</si>
  <si>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</si>
  <si>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</si>
  <si>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</si>
  <si>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</si>
  <si>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</si>
  <si>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</si>
  <si>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</si>
  <si>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</si>
  <si>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</si>
  <si>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</si>
  <si>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</si>
  <si>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</si>
  <si>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</si>
  <si>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</si>
  <si>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</si>
  <si>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</si>
  <si>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</si>
  <si>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</si>
  <si>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</si>
  <si>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</si>
  <si>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</si>
  <si>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</si>
  <si>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</si>
  <si>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</si>
  <si>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</si>
  <si>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</si>
  <si>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</si>
  <si>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</si>
  <si>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</si>
  <si>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</si>
  <si>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</si>
  <si>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</si>
  <si>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</si>
  <si>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</si>
  <si>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</si>
  <si>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</si>
  <si>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</si>
  <si>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</si>
  <si>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</si>
  <si>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</si>
  <si>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</si>
  <si>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</si>
  <si>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</si>
  <si>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</si>
  <si>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</si>
  <si>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</si>
  <si>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</si>
  <si>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</si>
  <si>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</si>
  <si>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</si>
  <si>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</si>
  <si>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</si>
  <si>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</si>
  <si>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</si>
  <si>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</si>
  <si>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</si>
  <si>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</si>
  <si>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</si>
  <si>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</si>
  <si>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</si>
  <si>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</si>
  <si>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</si>
  <si>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</si>
  <si>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</si>
  <si>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</si>
  <si>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</si>
  <si>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</si>
  <si>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</si>
  <si>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</si>
  <si>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</si>
  <si>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</si>
  <si>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</si>
  <si>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</si>
  <si>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</si>
  <si>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</si>
  <si>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</si>
  <si>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</si>
  <si>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</si>
  <si>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</si>
  <si>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</si>
  <si>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</si>
  <si>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</si>
  <si>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</si>
  <si>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</si>
  <si>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</si>
  <si>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</si>
  <si>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</si>
  <si>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</si>
  <si>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</si>
  <si>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</si>
  <si>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</si>
  <si>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</si>
  <si>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</si>
  <si>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</si>
  <si>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</si>
  <si>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</si>
  <si>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</si>
  <si>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</si>
  <si>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</si>
  <si>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</si>
  <si>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</si>
  <si>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</si>
  <si>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</si>
  <si>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</si>
  <si>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</si>
  <si>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</si>
  <si>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</si>
  <si>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</si>
  <si>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</si>
  <si>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</si>
  <si>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</si>
  <si>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</si>
  <si>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</si>
  <si>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</si>
  <si>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</si>
  <si>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</si>
  <si>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</si>
  <si>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</si>
  <si>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</si>
  <si>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</si>
  <si>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</si>
  <si>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</si>
  <si>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</si>
  <si>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</si>
  <si>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</si>
  <si>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</si>
  <si>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</si>
  <si>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</si>
  <si>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</si>
  <si>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</si>
  <si>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</si>
  <si>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</si>
  <si>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</si>
  <si>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</si>
  <si>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</si>
  <si>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</si>
  <si>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</si>
  <si>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</si>
  <si>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</si>
  <si>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</si>
  <si>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</si>
  <si>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</si>
  <si>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</si>
  <si>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</si>
  <si>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</si>
  <si>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</si>
  <si>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</si>
  <si>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</si>
  <si>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</si>
  <si>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</si>
  <si>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</si>
  <si>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</si>
  <si>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</si>
  <si>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</si>
  <si>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</si>
  <si>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</si>
  <si>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</si>
  <si>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</si>
  <si>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</si>
  <si>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</si>
  <si>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</si>
  <si>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</si>
  <si>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</si>
  <si>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</si>
  <si>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</si>
  <si>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</si>
  <si>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</si>
  <si>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</si>
  <si>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</si>
  <si>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</si>
  <si>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</si>
  <si>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</si>
  <si>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</si>
  <si>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</si>
  <si>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</si>
  <si>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</si>
  <si>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</si>
  <si>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</si>
  <si>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</si>
  <si>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</si>
  <si>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</si>
  <si>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</si>
  <si>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</si>
  <si>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</si>
  <si>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</si>
  <si>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</si>
  <si>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</si>
  <si>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</si>
  <si>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</si>
  <si>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</si>
  <si>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</si>
  <si>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</si>
  <si>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</si>
  <si>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</si>
  <si>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</si>
  <si>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</si>
  <si>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</si>
  <si>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</si>
  <si>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</si>
  <si>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</si>
  <si>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</si>
  <si>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</si>
  <si>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</si>
  <si>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</si>
  <si>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</si>
  <si>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</si>
  <si>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</si>
  <si>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</si>
  <si>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</si>
  <si>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</si>
  <si>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</si>
  <si>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</si>
  <si>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</si>
  <si>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</si>
  <si>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</si>
  <si>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</si>
  <si>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</si>
  <si>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</si>
  <si>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</si>
  <si>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</si>
  <si>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</si>
  <si>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</si>
  <si>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</si>
  <si>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</si>
  <si>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</si>
  <si>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</si>
  <si>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</si>
  <si>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</si>
  <si>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</si>
  <si>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</si>
  <si>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</si>
  <si>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</si>
  <si>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</si>
  <si>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</si>
  <si>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</si>
  <si>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</si>
  <si>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</si>
  <si>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</si>
  <si>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</si>
  <si>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</si>
  <si>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</si>
  <si>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</si>
  <si>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</si>
  <si>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</si>
  <si>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</si>
  <si>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</si>
  <si>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</si>
  <si>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</si>
  <si>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</si>
  <si>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</si>
  <si>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</si>
  <si>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</si>
  <si>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</si>
  <si>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</si>
  <si>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</si>
  <si>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</si>
  <si>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</si>
  <si>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</si>
  <si>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</si>
  <si>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</si>
  <si>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</si>
  <si>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</si>
  <si>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</si>
  <si>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</si>
  <si>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</si>
  <si>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</si>
  <si>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</si>
  <si>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</si>
  <si>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</si>
  <si>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</si>
  <si>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</si>
  <si>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</si>
  <si>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</si>
  <si>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</si>
  <si>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</si>
  <si>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</si>
  <si>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</si>
  <si>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</si>
  <si>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</si>
  <si>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</si>
  <si>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</si>
  <si>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</si>
  <si>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</si>
  <si>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</si>
  <si>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</si>
  <si>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</si>
  <si>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</si>
  <si>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</si>
  <si>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</si>
  <si>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</si>
  <si>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</si>
  <si>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</si>
  <si>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</si>
  <si>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</si>
  <si>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</si>
  <si>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</si>
  <si>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</si>
  <si>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</si>
  <si>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</si>
  <si>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</si>
  <si>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</si>
  <si>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</si>
  <si>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</si>
  <si>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</si>
  <si>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</si>
  <si>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</si>
  <si>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</si>
  <si>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</si>
  <si>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</si>
  <si>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</si>
  <si>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</si>
  <si>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</si>
  <si>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</si>
  <si>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</si>
  <si>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</si>
  <si>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</si>
  <si>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</si>
  <si>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</si>
  <si>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</si>
  <si>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</si>
  <si>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</si>
  <si>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</si>
  <si>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</si>
  <si>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</si>
  <si>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</si>
  <si>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</si>
  <si>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</si>
  <si>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</si>
  <si>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</si>
  <si>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</si>
  <si>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</si>
  <si>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</si>
  <si>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</si>
  <si>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</si>
  <si>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</si>
  <si>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</si>
  <si>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</si>
  <si>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</si>
  <si>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</si>
  <si>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</si>
  <si>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</si>
  <si>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</si>
  <si>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</si>
  <si>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</si>
  <si>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</si>
  <si>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</si>
  <si>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</si>
  <si>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</si>
  <si>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</si>
  <si>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</si>
  <si>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</si>
  <si>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</si>
  <si>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</si>
  <si>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</si>
  <si>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</si>
  <si>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</si>
  <si>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</si>
  <si>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</si>
  <si>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</si>
  <si>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</si>
  <si>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</si>
  <si>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</si>
  <si>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</si>
  <si>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</si>
  <si>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</si>
  <si>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</si>
  <si>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</si>
  <si>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</si>
  <si>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</si>
  <si>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</si>
  <si>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</si>
  <si>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</si>
  <si>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</si>
  <si>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</si>
  <si>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</si>
  <si>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</si>
  <si>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</si>
  <si>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</si>
  <si>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</si>
  <si>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</si>
  <si>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</si>
  <si>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</si>
  <si>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</si>
  <si>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</si>
  <si>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</si>
  <si>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</si>
  <si>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</si>
  <si>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</si>
  <si>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</si>
  <si>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</si>
  <si>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</si>
  <si>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</si>
  <si>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</si>
  <si>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</si>
  <si>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</si>
  <si>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</si>
  <si>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</si>
  <si>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</si>
  <si>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</si>
  <si>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</si>
  <si>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</si>
  <si>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</si>
  <si>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</si>
  <si>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</si>
  <si>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</si>
  <si>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</si>
  <si>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</si>
  <si>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</si>
  <si>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</si>
  <si>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</si>
  <si>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</si>
  <si>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</si>
  <si>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</si>
  <si>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</si>
  <si>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</si>
  <si>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</si>
  <si>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</si>
  <si>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</si>
  <si>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</si>
  <si>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</si>
  <si>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</si>
  <si>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</si>
  <si>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</si>
  <si>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</si>
  <si>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</si>
  <si>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</si>
  <si>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</si>
  <si>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</si>
  <si>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</si>
  <si>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</si>
  <si>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</si>
  <si>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</si>
  <si>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</si>
  <si>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</si>
  <si>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</si>
  <si>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</si>
  <si>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</si>
  <si>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</si>
  <si>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</si>
  <si>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</si>
  <si>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</si>
  <si>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</si>
  <si>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</si>
  <si>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</si>
  <si>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</si>
  <si>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</si>
  <si>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</si>
  <si>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</si>
  <si>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</si>
  <si>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</si>
  <si>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</si>
  <si>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</si>
  <si>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</si>
  <si>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</si>
  <si>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</si>
  <si>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</si>
  <si>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</si>
  <si>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</si>
  <si>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</si>
  <si>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</si>
  <si>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</si>
  <si>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</si>
  <si>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</si>
  <si>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</si>
  <si>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</si>
  <si>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</si>
  <si>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</si>
  <si>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</si>
  <si>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</si>
  <si>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</si>
  <si>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</si>
  <si>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</si>
  <si>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</si>
  <si>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</si>
  <si>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</si>
  <si>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</si>
  <si>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</si>
  <si>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</si>
  <si>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</si>
  <si>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</si>
  <si>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</si>
  <si>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</si>
  <si>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</si>
  <si>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</si>
  <si>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</si>
  <si>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</si>
  <si>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</si>
  <si>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</si>
  <si>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</si>
  <si>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</si>
  <si>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</si>
  <si>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</si>
  <si>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</si>
  <si>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</si>
  <si>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</si>
  <si>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</si>
  <si>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</si>
  <si>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</si>
  <si>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</si>
  <si>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</si>
  <si>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</si>
  <si>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</si>
  <si>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</si>
  <si>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</si>
  <si>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</si>
  <si>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</si>
  <si>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</si>
  <si>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</si>
  <si>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</si>
  <si>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</si>
  <si>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</si>
  <si>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</si>
  <si>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</si>
  <si>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</si>
  <si>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</si>
  <si>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</si>
  <si>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</si>
  <si>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</si>
  <si>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</si>
  <si>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</si>
  <si>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</si>
  <si>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</si>
  <si>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</si>
  <si>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</si>
  <si>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</si>
  <si>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</si>
  <si>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</si>
  <si>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</si>
  <si>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</si>
  <si>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</si>
  <si>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</si>
  <si>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</si>
  <si>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</si>
  <si>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</si>
  <si>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</si>
  <si>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</si>
  <si>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</si>
  <si>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</si>
  <si>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</si>
  <si>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</si>
  <si>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</si>
  <si>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</si>
  <si>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</si>
  <si>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</si>
  <si>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</si>
  <si>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</si>
  <si>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</si>
  <si>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</si>
  <si>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</si>
  <si>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</si>
  <si>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</si>
  <si>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</si>
  <si>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</si>
  <si>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</si>
  <si>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</si>
  <si>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</si>
  <si>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</si>
  <si>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</si>
  <si>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</si>
  <si>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</si>
  <si>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</si>
  <si>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</si>
  <si>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</si>
  <si>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</si>
  <si>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</si>
  <si>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</si>
  <si>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</si>
  <si>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</si>
  <si>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</si>
  <si>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</si>
  <si>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</si>
  <si>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</si>
  <si>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</si>
  <si>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</si>
  <si>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</si>
  <si>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</si>
  <si>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</si>
  <si>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</si>
  <si>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</si>
  <si>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</si>
  <si>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</si>
  <si>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</si>
  <si>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</si>
  <si>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</si>
  <si>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</si>
  <si>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</si>
  <si>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</si>
  <si>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</si>
  <si>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</si>
  <si>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</si>
  <si>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</si>
  <si>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</si>
  <si>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</si>
  <si>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</si>
  <si>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</si>
  <si>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</si>
  <si>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</si>
  <si>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</si>
  <si>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</si>
  <si>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</si>
  <si>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</si>
  <si>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</si>
  <si>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</si>
  <si>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</si>
  <si>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</si>
  <si>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</si>
  <si>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</si>
  <si>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</si>
  <si>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</si>
  <si>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</si>
  <si>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</si>
  <si>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</si>
  <si>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</si>
  <si>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</si>
  <si>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</si>
  <si>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</si>
  <si>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</si>
  <si>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</si>
  <si>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</si>
  <si>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</si>
  <si>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</si>
  <si>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</si>
  <si>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</si>
  <si>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</si>
  <si>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</si>
  <si>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</si>
  <si>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</si>
  <si>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</si>
  <si>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</si>
  <si>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</si>
  <si>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</si>
  <si>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</si>
  <si>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</si>
  <si>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</si>
  <si>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</si>
  <si>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</si>
  <si>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</si>
  <si>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</si>
  <si>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</si>
  <si>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</si>
  <si>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</si>
  <si>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</si>
  <si>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</si>
  <si>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</si>
  <si>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</si>
  <si>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</si>
  <si>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</si>
  <si>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</si>
  <si>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</si>
  <si>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</si>
  <si>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</si>
  <si>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</si>
  <si>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</si>
  <si>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</si>
  <si>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</si>
  <si>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</si>
  <si>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</si>
  <si>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</si>
  <si>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</si>
  <si>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</si>
  <si>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</si>
  <si>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</si>
  <si>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</si>
  <si>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</si>
  <si>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</si>
  <si>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</si>
  <si>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</si>
  <si>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</si>
  <si>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</si>
  <si>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</si>
  <si>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</si>
  <si>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</si>
  <si>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</si>
  <si>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</si>
  <si>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</si>
  <si>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</si>
  <si>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</si>
  <si>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</si>
  <si>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</si>
  <si>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</si>
  <si>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</si>
  <si>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</si>
  <si>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</si>
  <si>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</si>
  <si>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</si>
  <si>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</si>
  <si>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</si>
  <si>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</si>
  <si>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</si>
  <si>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</si>
  <si>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</si>
  <si>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</si>
  <si>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</si>
  <si>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</si>
  <si>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</si>
  <si>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</si>
  <si>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</si>
  <si>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</si>
  <si>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</si>
  <si>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</si>
  <si>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</si>
  <si>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</si>
  <si>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</si>
  <si>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</si>
  <si>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</si>
  <si>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</si>
  <si>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</si>
  <si>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</si>
  <si>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</si>
  <si>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</si>
  <si>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</si>
  <si>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</si>
  <si>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</si>
  <si>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</si>
  <si>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</si>
  <si>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</si>
  <si>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</si>
  <si>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</si>
  <si>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</si>
  <si>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</si>
  <si>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</si>
  <si>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</si>
  <si>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</si>
  <si>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</si>
  <si>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</si>
  <si>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</si>
  <si>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</si>
  <si>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</si>
  <si>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</si>
  <si>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</si>
  <si>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</si>
  <si>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</si>
  <si>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</si>
  <si>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</si>
  <si>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</si>
  <si>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</si>
  <si>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</si>
  <si>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</si>
  <si>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</si>
  <si>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</si>
  <si>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</si>
  <si>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</si>
  <si>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</si>
  <si>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</si>
  <si>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</si>
  <si>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</si>
  <si>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</si>
  <si>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</si>
  <si>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</si>
  <si>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</si>
  <si>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</si>
  <si>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</si>
  <si>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</si>
  <si>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</si>
  <si>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</si>
  <si>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</si>
  <si>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</si>
  <si>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</si>
  <si>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</si>
  <si>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</si>
  <si>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</si>
  <si>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</si>
  <si>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</si>
  <si>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</si>
  <si>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</si>
  <si>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</si>
  <si>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</si>
  <si>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</si>
  <si>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</si>
  <si>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</si>
  <si>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</si>
  <si>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</si>
  <si>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</si>
  <si>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</si>
  <si>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</si>
  <si>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</si>
  <si>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</si>
  <si>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</si>
  <si>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</si>
  <si>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</si>
  <si>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</si>
  <si>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</si>
  <si>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</si>
  <si>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</si>
  <si>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</si>
  <si>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</si>
  <si>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</si>
  <si>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</si>
  <si>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</si>
  <si>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</si>
  <si>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</si>
  <si>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</si>
  <si>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</si>
  <si>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</si>
  <si>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</si>
  <si>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</si>
  <si>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</si>
  <si>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</si>
  <si>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</si>
  <si>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</si>
  <si>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</si>
  <si>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</si>
  <si>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</si>
  <si>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</si>
  <si>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</si>
  <si>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</si>
  <si>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</si>
  <si>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</si>
  <si>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</si>
  <si>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</si>
  <si>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</si>
  <si>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</si>
  <si>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</si>
  <si>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</si>
  <si>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</si>
  <si>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</si>
  <si>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</si>
  <si>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</si>
  <si>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</si>
  <si>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</si>
  <si>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</si>
  <si>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</si>
  <si>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</si>
  <si>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</si>
  <si>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</si>
  <si>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</si>
  <si>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</si>
  <si>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</si>
  <si>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</si>
  <si>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</si>
  <si>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</si>
  <si>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</si>
  <si>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</si>
  <si>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</si>
  <si>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</si>
  <si>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</si>
  <si>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</si>
  <si>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</si>
  <si>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</si>
  <si>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</si>
  <si>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</si>
  <si>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</si>
  <si>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</si>
  <si>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</si>
  <si>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</si>
  <si>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</si>
  <si>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</si>
  <si>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</si>
  <si>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</si>
  <si>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</si>
  <si>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</si>
  <si>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</si>
  <si>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</si>
  <si>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</si>
  <si>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</si>
  <si>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</si>
  <si>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</si>
  <si>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</si>
  <si>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</si>
  <si>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</si>
  <si>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</si>
  <si>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</si>
  <si>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</si>
  <si>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</si>
  <si>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</si>
  <si>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</si>
  <si>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</si>
  <si>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</si>
  <si>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</si>
  <si>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</si>
  <si>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</si>
  <si>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</si>
  <si>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</si>
  <si>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</si>
  <si>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</si>
  <si>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</si>
  <si>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</si>
  <si>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</si>
  <si>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</si>
  <si>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</si>
  <si>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</si>
  <si>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</si>
  <si>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</si>
  <si>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</si>
  <si>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</si>
  <si>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</si>
  <si>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</si>
  <si>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</si>
  <si>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</si>
  <si>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</si>
  <si>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</si>
  <si>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</si>
  <si>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</si>
  <si>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</si>
  <si>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</si>
  <si>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</si>
  <si>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</si>
  <si>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</si>
  <si>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</si>
  <si>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</si>
  <si>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</si>
  <si>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</si>
  <si>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</si>
  <si>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</si>
  <si>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</si>
  <si>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</si>
  <si>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</si>
  <si>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</si>
  <si>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</si>
  <si>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</si>
  <si>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</si>
  <si>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</si>
  <si>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</si>
  <si>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</si>
  <si>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</si>
  <si>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</si>
  <si>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</si>
  <si>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</si>
  <si>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</si>
  <si>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</si>
  <si>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</si>
  <si>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</si>
  <si>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</si>
  <si>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</si>
  <si>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</si>
  <si>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</si>
  <si>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</si>
  <si>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</si>
  <si>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</si>
  <si>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</si>
  <si>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</si>
  <si>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</si>
  <si>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</si>
  <si>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</si>
  <si>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</si>
  <si>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</si>
  <si>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</si>
  <si>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</si>
  <si>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</si>
  <si>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</si>
  <si>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</si>
  <si>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</si>
  <si>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</si>
  <si>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</si>
  <si>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</si>
  <si>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</si>
  <si>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</si>
  <si>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</si>
  <si>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</si>
  <si>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</si>
  <si>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</si>
  <si>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</si>
  <si>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</si>
  <si>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</si>
  <si>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</si>
  <si>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</si>
  <si>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</si>
  <si>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</si>
  <si>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</si>
  <si>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</si>
  <si>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</si>
  <si>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</si>
  <si>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</si>
  <si>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</si>
  <si>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</si>
  <si>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</si>
  <si>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</si>
  <si>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</si>
  <si>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</si>
  <si>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</si>
  <si>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</si>
  <si>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</si>
  <si>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</si>
  <si>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</si>
  <si>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</si>
  <si>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</si>
  <si>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</si>
  <si>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</si>
  <si>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</si>
  <si>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</si>
  <si>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</si>
  <si>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</si>
  <si>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</si>
  <si>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</si>
  <si>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</si>
  <si>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</si>
  <si>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</si>
  <si>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</si>
  <si>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</si>
  <si>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</si>
  <si>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</si>
  <si>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</si>
  <si>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</si>
  <si>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</si>
  <si>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</si>
  <si>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</si>
  <si>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</si>
  <si>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</si>
  <si>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</si>
  <si>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</si>
  <si>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</si>
  <si>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</si>
  <si>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</si>
  <si>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</si>
  <si>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</si>
  <si>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</si>
  <si>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</si>
  <si>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</si>
  <si>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</si>
  <si>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</si>
  <si>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</si>
  <si>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</si>
  <si>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</si>
  <si>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</si>
  <si>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</si>
  <si>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</si>
  <si>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</si>
  <si>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</si>
  <si>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</si>
  <si>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</si>
  <si>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</si>
  <si>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</si>
  <si>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</si>
  <si>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</si>
  <si>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</si>
  <si>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</si>
  <si>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</si>
  <si>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</si>
  <si>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</si>
  <si>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</si>
  <si>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</si>
  <si>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</si>
  <si>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</si>
  <si>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</si>
  <si>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</si>
  <si>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</si>
  <si>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</si>
  <si>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</si>
  <si>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</si>
  <si>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</si>
  <si>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</si>
  <si>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</si>
  <si>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</si>
  <si>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</si>
  <si>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</si>
  <si>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</si>
  <si>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</si>
  <si>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</si>
  <si>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</si>
  <si>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</si>
  <si>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</si>
  <si>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</si>
  <si>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</si>
  <si>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</si>
  <si>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</si>
  <si>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</si>
  <si>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</si>
  <si>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</si>
  <si>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</si>
  <si>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</si>
  <si>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</si>
  <si>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</si>
  <si>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</si>
  <si>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</si>
  <si>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</si>
  <si>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</si>
  <si>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</si>
  <si>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</si>
  <si>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</si>
  <si>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</si>
  <si>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</si>
  <si>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</si>
  <si>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</si>
  <si>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</si>
  <si>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</si>
  <si>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</si>
  <si>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</si>
  <si>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</si>
  <si>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</si>
  <si>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</si>
  <si>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</si>
  <si>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</si>
  <si>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</si>
  <si>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</si>
  <si>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</si>
  <si>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</si>
  <si>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</si>
  <si>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</si>
  <si>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</si>
  <si>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</si>
  <si>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</si>
  <si>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</si>
  <si>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</si>
  <si>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</si>
  <si>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</si>
  <si>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</si>
  <si>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</si>
  <si>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</si>
  <si>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</si>
  <si>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</si>
  <si>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</si>
  <si>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</si>
  <si>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</si>
  <si>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</si>
  <si>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</si>
  <si>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</si>
  <si>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</si>
  <si>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</si>
  <si>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</si>
  <si>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</si>
  <si>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</si>
  <si>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</si>
  <si>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</si>
  <si>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</si>
  <si>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</si>
  <si>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</si>
  <si>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</si>
  <si>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</si>
  <si>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</si>
  <si>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</si>
  <si>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</si>
  <si>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</si>
  <si>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</si>
  <si>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</si>
  <si>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</si>
  <si>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</si>
  <si>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</si>
  <si>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</si>
  <si>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</si>
  <si>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</si>
  <si>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</si>
  <si>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</si>
  <si>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</si>
  <si>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</si>
  <si>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</si>
  <si>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</si>
  <si>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</si>
  <si>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</si>
  <si>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</si>
  <si>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</si>
  <si>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</si>
  <si>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</si>
  <si>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</si>
  <si>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</si>
  <si>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</si>
  <si>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</si>
  <si>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</si>
  <si>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</si>
  <si>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</si>
  <si>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</si>
  <si>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</si>
  <si>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</si>
  <si>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</si>
  <si>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</si>
  <si>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</si>
  <si>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</si>
  <si>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</si>
  <si>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</si>
  <si>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</si>
  <si>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</si>
  <si>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</si>
  <si>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</si>
  <si>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</si>
  <si>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</si>
  <si>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</si>
  <si>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</si>
  <si>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</si>
  <si>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</si>
  <si>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</si>
  <si>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</si>
  <si>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</si>
  <si>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</si>
  <si>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</si>
  <si>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</si>
  <si>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</si>
  <si>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</si>
  <si>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</si>
  <si>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</si>
  <si>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</si>
  <si>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</si>
  <si>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</si>
  <si>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</si>
  <si>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</si>
  <si>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</si>
  <si>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</si>
  <si>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</si>
  <si>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</si>
  <si>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</si>
  <si>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</si>
  <si>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</si>
  <si>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</si>
  <si>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</si>
  <si>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</si>
  <si>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</si>
  <si>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</si>
  <si>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</si>
  <si>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</si>
  <si>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</si>
  <si>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</si>
  <si>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</si>
  <si>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</si>
  <si>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</si>
  <si>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</si>
  <si>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</si>
  <si>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</si>
  <si>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</si>
  <si>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</si>
  <si>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</si>
  <si>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</si>
  <si>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</si>
  <si>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</si>
  <si>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</si>
  <si>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</si>
  <si>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</si>
  <si>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</si>
  <si>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</si>
  <si>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</si>
  <si>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</si>
  <si>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</si>
  <si>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</si>
  <si>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</si>
  <si>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</si>
  <si>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</si>
  <si>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</si>
  <si>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</si>
  <si>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</si>
  <si>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</si>
  <si>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</si>
  <si>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</si>
  <si>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</si>
  <si>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</si>
  <si>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</si>
  <si>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</si>
  <si>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</si>
  <si>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</si>
  <si>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</si>
  <si>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</si>
  <si>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</si>
  <si>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</si>
  <si>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</si>
  <si>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</si>
  <si>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</si>
  <si>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</si>
  <si>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</si>
  <si>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</si>
  <si>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</si>
  <si>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</si>
  <si>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</si>
  <si>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</si>
  <si>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</si>
  <si>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</si>
  <si>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</si>
  <si>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</si>
  <si>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</si>
  <si>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</si>
  <si>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</si>
  <si>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</si>
  <si>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</si>
  <si>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</si>
  <si>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</si>
  <si>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</si>
  <si>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</si>
  <si>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</si>
  <si>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</si>
  <si>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</si>
  <si>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</si>
  <si>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</si>
  <si>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</si>
  <si>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</si>
  <si>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</si>
  <si>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</si>
  <si>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</si>
  <si>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</si>
  <si>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</si>
  <si>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</si>
  <si>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</si>
  <si>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</si>
  <si>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</si>
  <si>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</si>
  <si>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</si>
  <si>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</si>
  <si>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</si>
  <si>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</si>
  <si>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</si>
  <si>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</si>
  <si>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</si>
  <si>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</si>
  <si>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</si>
  <si>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</si>
  <si>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</si>
  <si>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</si>
  <si>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</si>
  <si>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</si>
  <si>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</si>
  <si>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</si>
  <si>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</si>
  <si>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</si>
  <si>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</si>
  <si>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</si>
  <si>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</si>
  <si>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</si>
  <si>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</si>
  <si>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</si>
  <si>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</si>
  <si>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</si>
  <si>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</si>
  <si>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</si>
  <si>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</si>
  <si>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</si>
  <si>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</si>
  <si>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</si>
  <si>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</si>
  <si>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</si>
  <si>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</si>
  <si>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</si>
  <si>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</si>
  <si>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</si>
  <si>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</si>
  <si>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</si>
  <si>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</si>
  <si>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</si>
  <si>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</si>
  <si>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</si>
  <si>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</si>
  <si>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</si>
  <si>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</si>
  <si>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</si>
  <si>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</si>
  <si>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</si>
  <si>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</si>
  <si>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</si>
  <si>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</si>
  <si>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</si>
  <si>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</si>
  <si>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</si>
  <si>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</si>
  <si>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</si>
  <si>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</si>
  <si>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</si>
  <si>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</si>
  <si>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</si>
  <si>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</si>
  <si>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</si>
  <si>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</si>
  <si>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</si>
  <si>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</si>
  <si>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</si>
  <si>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</si>
  <si>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</si>
  <si>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</si>
  <si>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</si>
  <si>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</si>
  <si>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</si>
  <si>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</si>
  <si>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</si>
  <si>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</si>
  <si>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</si>
  <si>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</si>
  <si>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</si>
  <si>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</si>
  <si>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</si>
  <si>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</si>
  <si>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</si>
  <si>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</si>
  <si>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</si>
  <si>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</si>
  <si>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</si>
  <si>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</si>
  <si>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</si>
  <si>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</si>
  <si>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</si>
  <si>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</si>
  <si>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</si>
  <si>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</si>
  <si>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</si>
  <si>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</si>
  <si>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</si>
  <si>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</si>
  <si>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</si>
  <si>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</si>
  <si>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</si>
  <si>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</si>
  <si>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</si>
  <si>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</si>
  <si>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</si>
  <si>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</si>
  <si>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</si>
  <si>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</si>
  <si>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</si>
  <si>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</si>
  <si>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</si>
  <si>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</si>
  <si>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</si>
  <si>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</si>
  <si>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</si>
  <si>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</si>
  <si>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</si>
  <si>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</si>
  <si>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</si>
  <si>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</si>
  <si>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</si>
  <si>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</si>
  <si>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</si>
  <si>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</si>
  <si>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</si>
  <si>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</si>
  <si>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</si>
  <si>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</si>
  <si>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</si>
  <si>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</si>
  <si>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</si>
  <si>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</si>
  <si>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</si>
  <si>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</si>
  <si>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</si>
  <si>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</si>
  <si>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</si>
  <si>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</si>
  <si>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</si>
  <si>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</si>
  <si>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</si>
  <si>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</si>
  <si>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</si>
  <si>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</si>
  <si>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</si>
  <si>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</si>
  <si>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</si>
  <si>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</si>
  <si>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</si>
  <si>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</si>
  <si>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</si>
  <si>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</si>
  <si>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</si>
  <si>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</si>
  <si>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</si>
  <si>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</si>
  <si>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</si>
  <si>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</si>
  <si>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</si>
  <si>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</si>
  <si>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</si>
  <si>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</si>
  <si>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</si>
  <si>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</si>
  <si>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</si>
  <si>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</si>
  <si>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</si>
  <si>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</si>
  <si>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</si>
  <si>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</si>
  <si>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</si>
  <si>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</si>
  <si>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</si>
  <si>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</si>
  <si>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</si>
  <si>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</si>
  <si>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</si>
  <si>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</si>
  <si>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</si>
  <si>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</si>
  <si>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</si>
  <si>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</si>
  <si>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</si>
  <si>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</si>
  <si>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</si>
  <si>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</si>
  <si>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</si>
  <si>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</si>
  <si>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</si>
  <si>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</si>
  <si>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</si>
  <si>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</si>
  <si>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</si>
  <si>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</si>
  <si>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</si>
  <si>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</si>
  <si>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</si>
  <si>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</si>
  <si>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</si>
  <si>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</si>
  <si>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</si>
  <si>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</si>
  <si>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</si>
  <si>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</si>
  <si>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</si>
  <si>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</si>
  <si>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</si>
  <si>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</si>
  <si>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</si>
  <si>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</si>
  <si>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</si>
  <si>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</si>
  <si>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</si>
  <si>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</si>
  <si>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</si>
  <si>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</si>
  <si>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</si>
  <si>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</si>
  <si>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</si>
  <si>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</si>
  <si>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</si>
  <si>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</si>
  <si>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</si>
  <si>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</si>
  <si>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</si>
  <si>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</si>
  <si>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</si>
  <si>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</si>
  <si>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</si>
  <si>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</si>
  <si>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</si>
  <si>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</si>
  <si>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</si>
  <si>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</si>
  <si>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</si>
  <si>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</si>
  <si>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</si>
  <si>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</si>
  <si>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</si>
  <si>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</si>
  <si>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</si>
  <si>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</si>
  <si>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</si>
  <si>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</si>
  <si>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</si>
  <si>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</si>
  <si>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</si>
  <si>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</si>
  <si>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</si>
  <si>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</si>
  <si>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</si>
  <si>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</si>
  <si>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</si>
  <si>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</si>
  <si>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</si>
  <si>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</si>
  <si>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</si>
  <si>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</si>
  <si>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</si>
  <si>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</si>
  <si>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</si>
  <si>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</si>
  <si>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</si>
  <si>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</si>
  <si>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</si>
  <si>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</si>
  <si>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</si>
  <si>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</si>
  <si>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</si>
  <si>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</si>
  <si>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</si>
  <si>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</si>
  <si>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</si>
  <si>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</si>
  <si>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</si>
  <si>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</si>
  <si>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</si>
  <si>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</si>
  <si>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</si>
  <si>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</si>
  <si>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</si>
  <si>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</si>
  <si>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</si>
  <si>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</si>
  <si>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</si>
  <si>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</si>
  <si>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</si>
  <si>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</si>
  <si>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</si>
  <si>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</si>
  <si>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</si>
  <si>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</si>
  <si>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</si>
  <si>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</si>
  <si>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</si>
  <si>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</si>
  <si>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</si>
  <si>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</si>
  <si>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</si>
  <si>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</si>
  <si>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</si>
  <si>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</si>
  <si>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</si>
  <si>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</si>
  <si>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</si>
  <si>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</si>
  <si>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</si>
  <si>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</si>
  <si>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</si>
  <si>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</si>
  <si>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</si>
  <si>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</si>
  <si>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</si>
  <si>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</si>
  <si>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</si>
  <si>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</si>
  <si>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</si>
  <si>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</si>
  <si>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</si>
  <si>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</si>
  <si>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</si>
  <si>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</si>
  <si>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</si>
  <si>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</si>
  <si>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</si>
  <si>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</si>
  <si>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</si>
  <si>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</si>
  <si>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</si>
  <si>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</si>
  <si>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</si>
  <si>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</si>
  <si>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</si>
  <si>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</si>
  <si>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</si>
  <si>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</si>
  <si>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</si>
  <si>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</si>
  <si>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</si>
  <si>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</si>
  <si>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</si>
  <si>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</si>
  <si>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</si>
  <si>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</si>
  <si>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</si>
  <si>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</si>
  <si>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</si>
  <si>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</si>
  <si>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</si>
  <si>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</si>
  <si>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</si>
  <si>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</si>
  <si>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</si>
  <si>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</si>
  <si>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</si>
  <si>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</si>
  <si>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</si>
  <si>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</si>
  <si>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</si>
  <si>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</si>
  <si>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</si>
  <si>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</si>
  <si>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</si>
  <si>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</si>
  <si>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</si>
  <si>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</si>
  <si>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</si>
  <si>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</si>
  <si>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</si>
  <si>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</si>
  <si>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</si>
  <si>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</si>
  <si>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</si>
  <si>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</si>
  <si>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</si>
  <si>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</si>
  <si>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</si>
  <si>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</si>
  <si>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</si>
  <si>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</si>
  <si>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</si>
  <si>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</si>
  <si>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</si>
  <si>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</si>
  <si>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</si>
  <si>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</si>
  <si>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</si>
  <si>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</si>
  <si>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</si>
  <si>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</si>
  <si>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</si>
  <si>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</si>
  <si>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</si>
  <si>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</si>
  <si>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</si>
  <si>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</si>
  <si>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</si>
  <si>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</si>
  <si>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</si>
  <si>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</si>
  <si>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</si>
  <si>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</si>
  <si>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</si>
  <si>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</si>
  <si>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</si>
  <si>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</si>
  <si>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</si>
  <si>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</si>
  <si>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</si>
  <si>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</si>
  <si>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</si>
  <si>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</si>
  <si>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</si>
  <si>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</si>
  <si>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</si>
  <si>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</si>
  <si>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</si>
  <si>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</si>
  <si>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</si>
  <si>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</si>
  <si>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</si>
  <si>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</si>
  <si>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</si>
  <si>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</si>
  <si>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</si>
  <si>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</si>
  <si>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</si>
  <si>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</si>
  <si>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</si>
  <si>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</si>
  <si>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</si>
  <si>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</si>
  <si>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</si>
  <si>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</si>
  <si>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</si>
  <si>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</si>
  <si>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</si>
  <si>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</si>
  <si>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</si>
  <si>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</si>
  <si>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</si>
  <si>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</si>
  <si>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</si>
  <si>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</si>
  <si>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</si>
  <si>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</si>
  <si>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</si>
  <si>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</si>
  <si>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</si>
  <si>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</si>
  <si>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</si>
  <si>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</si>
  <si>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</si>
  <si>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</si>
  <si>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</si>
  <si>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</si>
  <si>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</si>
  <si>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</si>
  <si>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</si>
  <si>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</si>
  <si>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</si>
  <si>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</si>
  <si>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</si>
  <si>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</si>
  <si>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</si>
  <si>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</si>
  <si>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</si>
  <si>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</si>
  <si>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</si>
  <si>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</si>
  <si>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</si>
  <si>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</si>
  <si>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</si>
  <si>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</si>
  <si>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</si>
  <si>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</si>
  <si>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</si>
  <si>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</si>
  <si>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</si>
  <si>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</si>
  <si>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</si>
  <si>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</si>
  <si>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</si>
  <si>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</si>
  <si>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</si>
  <si>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</si>
  <si>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</si>
  <si>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</si>
  <si>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</si>
  <si>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</si>
  <si>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</si>
  <si>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</si>
  <si>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</si>
  <si>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</si>
  <si>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</si>
  <si>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</si>
  <si>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</si>
  <si>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</si>
  <si>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</si>
  <si>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</si>
  <si>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</si>
  <si>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</si>
  <si>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</si>
  <si>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</si>
  <si>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</si>
  <si>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</si>
  <si>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</si>
  <si>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</si>
  <si>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</si>
  <si>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</si>
  <si>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</si>
  <si>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</si>
  <si>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</si>
  <si>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</si>
  <si>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</si>
  <si>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</si>
  <si>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</si>
  <si>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</si>
  <si>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</si>
  <si>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</si>
  <si>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</si>
  <si>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</si>
  <si>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</si>
  <si>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</si>
  <si>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</si>
  <si>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</si>
  <si>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</si>
  <si>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</si>
  <si>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</si>
  <si>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</si>
  <si>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</si>
  <si>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</si>
  <si>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</si>
  <si>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</si>
  <si>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</si>
  <si>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</si>
  <si>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</si>
  <si>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</si>
  <si>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</si>
  <si>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</si>
  <si>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</si>
  <si>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</si>
  <si>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</si>
  <si>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</si>
  <si>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</si>
  <si>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</si>
  <si>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</si>
  <si>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</si>
  <si>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</si>
  <si>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</si>
  <si>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</si>
  <si>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</si>
  <si>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</si>
  <si>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</si>
  <si>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</si>
  <si>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</si>
  <si>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</si>
  <si>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</si>
  <si>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</si>
  <si>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</si>
  <si>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</si>
  <si>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</si>
  <si>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</si>
  <si>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</si>
  <si>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</si>
  <si>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</si>
  <si>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</si>
  <si>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</si>
  <si>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</si>
  <si>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</si>
  <si>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</si>
  <si>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</si>
  <si>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</si>
  <si>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</si>
  <si>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</si>
  <si>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</si>
  <si>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</si>
  <si>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</si>
  <si>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</si>
  <si>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</si>
  <si>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</si>
  <si>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</si>
  <si>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</si>
  <si>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</si>
  <si>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</si>
  <si>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</si>
  <si>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</si>
  <si>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</si>
  <si>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</si>
  <si>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</si>
  <si>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</si>
  <si>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</si>
  <si>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</si>
  <si>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</si>
  <si>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</si>
  <si>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</si>
  <si>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</si>
  <si>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</si>
  <si>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</si>
  <si>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</si>
  <si>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</si>
  <si>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</si>
  <si>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</si>
  <si>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</si>
  <si>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</si>
  <si>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</si>
  <si>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</si>
  <si>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</si>
  <si>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</si>
  <si>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</si>
  <si>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</si>
  <si>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</si>
  <si>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</si>
  <si>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</si>
  <si>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</si>
  <si>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</si>
  <si>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</si>
  <si>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</si>
  <si>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</si>
  <si>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</si>
  <si>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</si>
  <si>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</si>
  <si>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</si>
  <si>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</si>
  <si>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</si>
  <si>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</si>
  <si>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</si>
  <si>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</si>
  <si>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</si>
  <si>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</si>
  <si>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</si>
  <si>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</si>
  <si>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</si>
  <si>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</si>
  <si>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</si>
  <si>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</si>
  <si>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</si>
  <si>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</si>
  <si>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</si>
  <si>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</si>
  <si>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</si>
  <si>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</si>
  <si>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</si>
  <si>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</si>
  <si>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</si>
  <si>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</si>
  <si>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</si>
  <si>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</si>
  <si>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</si>
  <si>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</si>
  <si>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</si>
  <si>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</si>
  <si>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</si>
  <si>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</si>
  <si>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</si>
  <si>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</si>
  <si>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</si>
  <si>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</si>
  <si>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</si>
  <si>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</si>
  <si>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</si>
  <si>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</si>
  <si>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</si>
  <si>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</si>
  <si>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</si>
  <si>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</si>
  <si>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</si>
  <si>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</si>
  <si>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</si>
  <si>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</si>
  <si>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</si>
  <si>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</si>
  <si>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</si>
  <si>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</si>
  <si>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</si>
  <si>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</si>
  <si>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</si>
  <si>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</si>
  <si>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</si>
  <si>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</si>
  <si>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</si>
  <si>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</si>
  <si>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</si>
  <si>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</si>
  <si>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</si>
  <si>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</si>
  <si>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</si>
  <si>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</si>
  <si>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</si>
  <si>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</si>
  <si>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</si>
  <si>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</si>
  <si>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</si>
  <si>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</si>
  <si>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</si>
  <si>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</si>
  <si>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</si>
  <si>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</si>
  <si>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</si>
  <si>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</si>
  <si>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</si>
  <si>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</si>
  <si>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</si>
  <si>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</si>
  <si>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</si>
  <si>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</si>
  <si>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</si>
  <si>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</si>
  <si>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</si>
  <si>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</si>
  <si>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</si>
  <si>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</si>
  <si>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</si>
  <si>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</si>
  <si>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</si>
  <si>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</si>
  <si>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</si>
  <si>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</si>
  <si>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</si>
  <si>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</si>
  <si>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</si>
  <si>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</si>
  <si>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</si>
  <si>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</si>
  <si>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</si>
  <si>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</si>
  <si>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</si>
  <si>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</si>
  <si>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</si>
  <si>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</si>
  <si>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</si>
  <si>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</si>
  <si>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</si>
  <si>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</si>
  <si>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</si>
  <si>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</si>
  <si>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</si>
  <si>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</si>
  <si>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</si>
  <si>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</si>
  <si>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</si>
  <si>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</si>
  <si>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</si>
  <si>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</si>
  <si>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</si>
  <si>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</si>
  <si>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</si>
  <si>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</si>
  <si>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</si>
  <si>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</si>
  <si>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</si>
  <si>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</si>
  <si>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</si>
  <si>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</si>
  <si>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</si>
  <si>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</si>
  <si>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</si>
  <si>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</si>
  <si>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</si>
  <si>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</si>
  <si>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</si>
  <si>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</si>
  <si>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</si>
  <si>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</si>
  <si>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</si>
  <si>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</si>
  <si>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</si>
  <si>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</si>
  <si>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</si>
  <si>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</si>
  <si>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</si>
  <si>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</si>
  <si>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</si>
  <si>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</si>
  <si>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</si>
  <si>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</si>
  <si>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</si>
  <si>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</si>
  <si>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</si>
  <si>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</si>
  <si>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</si>
  <si>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</si>
  <si>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</si>
  <si>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</si>
  <si>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</si>
  <si>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</si>
  <si>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</si>
  <si>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</si>
  <si>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</si>
  <si>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</si>
  <si>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</si>
  <si>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</si>
  <si>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</si>
  <si>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</si>
  <si>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</si>
  <si>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</si>
  <si>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</si>
  <si>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</si>
  <si>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</si>
  <si>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</si>
  <si>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</si>
  <si>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</si>
  <si>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</si>
  <si>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</si>
  <si>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</si>
  <si>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</si>
  <si>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</si>
  <si>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</si>
  <si>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</si>
  <si>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</si>
  <si>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</si>
  <si>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</si>
  <si>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</si>
  <si>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</si>
  <si>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</si>
  <si>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</si>
  <si>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</si>
  <si>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</si>
  <si>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</si>
  <si>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</si>
  <si>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</si>
  <si>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</si>
  <si>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</si>
  <si>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</si>
  <si>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</si>
  <si>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</si>
  <si>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</si>
  <si>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</si>
  <si>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</si>
  <si>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</si>
  <si>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</si>
  <si>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</si>
  <si>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</si>
  <si>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</si>
  <si>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</si>
  <si>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</si>
  <si>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</si>
  <si>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</si>
  <si>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</si>
  <si>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</si>
  <si>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</si>
  <si>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</si>
  <si>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</si>
  <si>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</si>
  <si>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</si>
  <si>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</si>
  <si>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</si>
  <si>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</si>
  <si>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</si>
  <si>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</si>
  <si>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</si>
  <si>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</si>
  <si>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</si>
  <si>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</si>
  <si>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</si>
  <si>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</si>
  <si>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</si>
  <si>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</si>
  <si>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</si>
  <si>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</si>
  <si>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</si>
  <si>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</si>
  <si>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</si>
  <si>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</si>
  <si>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</si>
  <si>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</si>
  <si>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</si>
  <si>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</si>
  <si>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</si>
  <si>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</si>
  <si>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</si>
  <si>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</si>
  <si>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</si>
  <si>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</si>
  <si>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</si>
  <si>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</si>
  <si>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</si>
  <si>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</si>
  <si>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</si>
  <si>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</si>
  <si>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</si>
  <si>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</si>
  <si>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</si>
  <si>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</si>
  <si>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</si>
  <si>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</si>
  <si>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</si>
  <si>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</si>
  <si>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</si>
  <si>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</si>
  <si>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</si>
  <si>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</si>
  <si>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</si>
  <si>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</si>
  <si>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</si>
  <si>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</si>
  <si>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</si>
  <si>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</si>
  <si>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</si>
  <si>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</si>
  <si>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</si>
  <si>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</si>
  <si>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</si>
  <si>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</si>
  <si>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</si>
  <si>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</si>
  <si>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</si>
  <si>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</si>
  <si>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</si>
  <si>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</si>
  <si>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</si>
  <si>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</si>
  <si>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</si>
  <si>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</si>
  <si>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</si>
  <si>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</si>
  <si>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</si>
  <si>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</si>
  <si>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</si>
  <si>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</si>
  <si>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</si>
  <si>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</si>
  <si>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</si>
  <si>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</si>
  <si>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</si>
  <si>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</si>
  <si>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</si>
  <si>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</si>
  <si>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</si>
  <si>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</si>
  <si>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</si>
  <si>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</si>
  <si>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</si>
  <si>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</si>
  <si>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</si>
  <si>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</si>
  <si>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</si>
  <si>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</si>
  <si>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</si>
  <si>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</si>
  <si>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</si>
  <si>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</si>
  <si>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</si>
  <si>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</si>
  <si>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</si>
  <si>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</si>
  <si>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</si>
  <si>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</si>
  <si>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</si>
  <si>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</si>
  <si>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</si>
  <si>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</si>
  <si>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</si>
  <si>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</si>
  <si>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</si>
  <si>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</si>
  <si>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</si>
  <si>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</si>
  <si>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</si>
  <si>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</si>
  <si>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</si>
  <si>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</si>
  <si>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</si>
  <si>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</si>
  <si>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</si>
  <si>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</si>
  <si>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</si>
  <si>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</si>
  <si>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</si>
  <si>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</si>
  <si>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</si>
  <si>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</si>
  <si>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</si>
  <si>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</si>
  <si>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</si>
  <si>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</si>
  <si>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</si>
  <si>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</si>
  <si>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</si>
  <si>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</si>
  <si>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</si>
  <si>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</si>
  <si>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</si>
  <si>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</si>
  <si>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</si>
  <si>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</si>
  <si>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</si>
  <si>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</si>
  <si>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</si>
  <si>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</si>
  <si>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</si>
  <si>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</si>
  <si>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</si>
  <si>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</si>
  <si>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</si>
  <si>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</si>
  <si>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</si>
  <si>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</si>
  <si>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</si>
  <si>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</si>
  <si>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</si>
  <si>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</si>
  <si>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</si>
  <si>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</si>
  <si>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</si>
  <si>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</si>
  <si>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</si>
  <si>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</si>
  <si>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</si>
  <si>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</si>
  <si>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</si>
  <si>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</si>
  <si>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</si>
  <si>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</si>
  <si>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</si>
  <si>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</si>
  <si>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</si>
  <si>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</si>
  <si>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</si>
  <si>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</si>
  <si>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</si>
  <si>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</si>
  <si>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</si>
  <si>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</si>
  <si>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</si>
  <si>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</si>
  <si>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</si>
  <si>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</si>
  <si>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</si>
  <si>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</si>
  <si>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</si>
  <si>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</si>
  <si>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</si>
  <si>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</si>
  <si>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</si>
  <si>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</si>
  <si>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</si>
  <si>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</si>
  <si>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</si>
  <si>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</si>
  <si>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</si>
  <si>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</si>
  <si>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</si>
  <si>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</si>
  <si>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</si>
  <si>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</si>
  <si>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</si>
  <si>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</si>
  <si>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</si>
  <si>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</si>
  <si>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</si>
  <si>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</si>
  <si>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</si>
  <si>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</si>
  <si>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</si>
  <si>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</si>
  <si>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</si>
  <si>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</si>
  <si>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</si>
  <si>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</si>
  <si>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</si>
  <si>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</si>
  <si>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</si>
  <si>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</si>
  <si>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</si>
  <si>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</si>
  <si>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</si>
  <si>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</si>
  <si>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</si>
  <si>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</si>
  <si>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</si>
  <si>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</si>
  <si>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</si>
  <si>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</si>
  <si>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</si>
  <si>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</si>
  <si>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</si>
  <si>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</si>
  <si>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</si>
  <si>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</si>
  <si>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</si>
  <si>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2021-5-10000075</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</si>
  <si>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</si>
  <si>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0678</t>
  </si>
  <si>
    <t>0918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</si>
</sst>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1" zoomScale="77" zoomScaleNormal="77"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2684</v>
      </c>
      <c r="D15" s="35"/>
      <c r="E15" s="35"/>
      <c r="F15" s="5"/>
      <c r="G15" s="32" t="s">
        <v>1168</v>
      </c>
      <c r="H15" s="103" t="s">
        <v>36</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241"/>
      <c r="I20" s="147" t="s">
        <v>36</v>
      </c>
      <c r="J20" s="148" t="s">
        <v>122</v>
      </c>
      <c r="K20" s="149">
        <v>1185787953</v>
      </c>
      <c r="L20" s="150"/>
      <c r="M20" s="150">
        <v>44561</v>
      </c>
      <c r="N20" s="133">
        <f>+(M20-L20)/30</f>
        <v>1485.3666666666666</v>
      </c>
      <c r="O20" s="136"/>
      <c r="U20" s="132"/>
      <c r="V20" s="105">
        <f ca="1">NOW()</f>
        <v>44194.540221643518</v>
      </c>
      <c r="W20" s="105">
        <f ca="1">NOW()</f>
        <v>44194.540221643518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LATINA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2687</v>
      </c>
      <c r="E48" s="143">
        <v>43450</v>
      </c>
      <c r="F48" s="143">
        <v>43799</v>
      </c>
      <c r="G48" s="158">
        <f>IF(AND(E48&lt;&gt;"",F48&lt;&gt;""),((F48-E48)/30),"")</f>
        <v>11.633333333333333</v>
      </c>
      <c r="H48" s="113" t="s">
        <v>2685</v>
      </c>
      <c r="I48" s="112" t="s">
        <v>36</v>
      </c>
      <c r="J48" s="112" t="s">
        <v>122</v>
      </c>
      <c r="K48" s="121">
        <v>799033255</v>
      </c>
      <c r="L48" s="114" t="s">
        <v>1148</v>
      </c>
      <c r="M48" s="115"/>
      <c r="N48" s="114" t="s">
        <v>27</v>
      </c>
      <c r="O48" s="114" t="s">
        <v>1148</v>
      </c>
      <c r="P48" s="78"/>
    </row>
    <row r="49" spans="1:16" s="6" customFormat="1" ht="24.75" customHeight="1" x14ac:dyDescent="0.25">
      <c r="A49" s="141">
        <v>2</v>
      </c>
      <c r="B49" s="120" t="s">
        <v>2682</v>
      </c>
      <c r="C49" s="122" t="s">
        <v>31</v>
      </c>
      <c r="D49" s="119" t="s">
        <v>2686</v>
      </c>
      <c r="E49" s="143">
        <v>43800</v>
      </c>
      <c r="F49" s="143">
        <v>43890</v>
      </c>
      <c r="G49" s="158">
        <f t="shared" ref="G49:G50" si="2">IF(AND(E49&lt;&gt;"",F49&lt;&gt;""),((F49-E49)/30),"")</f>
        <v>3</v>
      </c>
      <c r="H49" s="120" t="s">
        <v>2685</v>
      </c>
      <c r="I49" s="119" t="s">
        <v>36</v>
      </c>
      <c r="J49" s="119" t="s">
        <v>122</v>
      </c>
      <c r="K49" s="121">
        <v>503726898</v>
      </c>
      <c r="L49" s="122" t="s">
        <v>1148</v>
      </c>
      <c r="M49" s="115"/>
      <c r="N49" s="122" t="s">
        <v>27</v>
      </c>
      <c r="O49" s="122" t="s">
        <v>1148</v>
      </c>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59289397.650000006</v>
      </c>
      <c r="F185" s="92"/>
      <c r="G185" s="93"/>
      <c r="H185" s="88"/>
      <c r="I185" s="90" t="s">
        <v>2627</v>
      </c>
      <c r="J185" s="164">
        <f>+SUM(M179:M183)</f>
        <v>0.02</v>
      </c>
      <c r="K185" s="234" t="s">
        <v>2628</v>
      </c>
      <c r="L185" s="234"/>
      <c r="M185" s="94">
        <f>+J185*(SUM(K20:K35))</f>
        <v>23715759.059999999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937571dc-2e81-4555-aae5-8bf6029c7603"/>
    <ds:schemaRef ds:uri="http://www.w3.org/XML/1998/namespace"/>
  </ds:schemaRefs>
</ds:datastoreItem>
</file>

<file path=customXml/itemProps2.xml><?xml version="1.0" encoding="utf-8"?>
<ds:datastoreItem xmlns:ds="http://schemas.openxmlformats.org/officeDocument/2006/customXml" ds:itemID="{777DB24C-8FF4-4D1E-A509-5A77367C4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2020-12-29T17:54:09Z</cp:lastPrinted>
  <dcterms:created xsi:type="dcterms:W3CDTF">2020-10-14T21:57:42Z</dcterms:created>
  <dcterms:modified xsi:type="dcterms:W3CDTF">2020-12-29T17:58:30Z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