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<sst xmlns="http://schemas.openxmlformats.org/spreadsheetml/2006/main" count="3237" uniqueCount="2734">
  <si>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</si>
  <si>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</si>
  <si>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</si>
  <si>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</si>
  <si>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</si>
  <si>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</si>
  <si>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</si>
  <si>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</si>
  <si>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</si>
  <si>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</si>
  <si>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</si>
  <si>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</si>
  <si>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</si>
  <si>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</si>
  <si>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</si>
  <si>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</si>
  <si>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</si>
  <si>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</si>
  <si>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</si>
  <si>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</si>
  <si>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</si>
  <si>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</si>
  <si>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</si>
  <si>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</si>
  <si>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</si>
  <si>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</si>
  <si>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</si>
  <si>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</si>
  <si>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</si>
  <si>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</si>
  <si>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</si>
  <si>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</si>
  <si>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</si>
  <si>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</si>
  <si>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</si>
  <si>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</si>
  <si>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</si>
  <si>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</si>
  <si>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</si>
  <si>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</si>
  <si>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</si>
  <si>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</si>
  <si>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</si>
  <si>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</si>
  <si>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</si>
  <si>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</si>
  <si>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</si>
  <si>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</si>
  <si>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</si>
  <si>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</si>
  <si>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</si>
  <si>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</si>
  <si>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</si>
  <si>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</si>
  <si>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</si>
  <si>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</si>
  <si>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</si>
  <si>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</si>
  <si>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</si>
  <si>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</si>
  <si>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</si>
  <si>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</si>
  <si>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</si>
  <si>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</si>
  <si>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</si>
  <si>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</si>
  <si>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</si>
  <si>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</si>
  <si>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</si>
  <si>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</si>
  <si>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</si>
  <si>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</si>
  <si>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</si>
  <si>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</si>
  <si>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</si>
  <si>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</si>
  <si>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</si>
  <si>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</si>
  <si>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</si>
  <si>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</si>
  <si>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</si>
  <si>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</si>
  <si>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</si>
  <si>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</si>
  <si>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</si>
  <si>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</si>
  <si>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</si>
  <si>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</si>
  <si>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</si>
  <si>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</si>
  <si>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</si>
  <si>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</si>
  <si>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</si>
  <si>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</si>
  <si>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</si>
  <si>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</si>
  <si>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</si>
  <si>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</si>
  <si>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</si>
  <si>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</si>
  <si>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</si>
  <si>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</si>
  <si>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</si>
  <si>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</si>
  <si>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</si>
  <si>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</si>
  <si>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</si>
  <si>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</si>
  <si>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</si>
  <si>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</si>
  <si>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</si>
  <si>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</si>
  <si>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</si>
  <si>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</si>
  <si>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</si>
  <si>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</si>
  <si>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</si>
  <si>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</si>
  <si>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</si>
  <si>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</si>
  <si>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</si>
  <si>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</si>
  <si>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</si>
  <si>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</si>
  <si>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</si>
  <si>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</si>
  <si>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</si>
  <si>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</si>
  <si>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</si>
  <si>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</si>
  <si>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</si>
  <si>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</si>
  <si>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</si>
  <si>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</si>
  <si>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</si>
  <si>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</si>
  <si>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</si>
  <si>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</si>
  <si>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</si>
  <si>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</si>
  <si>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</si>
  <si>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</si>
  <si>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</si>
  <si>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</si>
  <si>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</si>
  <si>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</si>
  <si>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</si>
  <si>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</si>
  <si>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</si>
  <si>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</si>
  <si>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</si>
  <si>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</si>
  <si>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</si>
  <si>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</si>
  <si>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</si>
  <si>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</si>
  <si>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</si>
  <si>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</si>
  <si>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</si>
  <si>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</si>
  <si>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</si>
  <si>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</si>
  <si>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</si>
  <si>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</si>
  <si>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</si>
  <si>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</si>
  <si>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</si>
  <si>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</si>
  <si>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</si>
  <si>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</si>
  <si>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</si>
  <si>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</si>
  <si>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</si>
  <si>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</si>
  <si>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</si>
  <si>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</si>
  <si>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</si>
  <si>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</si>
  <si>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</si>
  <si>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</si>
  <si>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</si>
  <si>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</si>
  <si>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</si>
  <si>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</si>
  <si>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</si>
  <si>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</si>
  <si>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</si>
  <si>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</si>
  <si>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</si>
  <si>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</si>
  <si>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</si>
  <si>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</si>
  <si>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</si>
  <si>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</si>
  <si>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</si>
  <si>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</si>
  <si>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</si>
  <si>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</si>
  <si>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</si>
  <si>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</si>
  <si>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</si>
  <si>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</si>
  <si>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</si>
  <si>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</si>
  <si>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</si>
  <si>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</si>
  <si>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</si>
  <si>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</si>
  <si>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</si>
  <si>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</si>
  <si>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</si>
  <si>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</si>
  <si>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</si>
  <si>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</si>
  <si>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</si>
  <si>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</si>
  <si>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</si>
  <si>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</si>
  <si>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</si>
  <si>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</si>
  <si>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</si>
  <si>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</si>
  <si>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</si>
  <si>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</si>
  <si>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</si>
  <si>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</si>
  <si>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</si>
  <si>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</si>
  <si>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</si>
  <si>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</si>
  <si>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</si>
  <si>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</si>
  <si>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</si>
  <si>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</si>
  <si>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</si>
  <si>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</si>
  <si>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</si>
  <si>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</si>
  <si>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</si>
  <si>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</si>
  <si>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</si>
  <si>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</si>
  <si>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</si>
  <si>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</si>
  <si>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</si>
  <si>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</si>
  <si>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</si>
  <si>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</si>
  <si>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</si>
  <si>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</si>
  <si>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</si>
  <si>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</si>
  <si>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</si>
  <si>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</si>
  <si>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</si>
  <si>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</si>
  <si>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</si>
  <si>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</si>
  <si>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</si>
  <si>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</si>
  <si>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</si>
  <si>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</si>
  <si>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</si>
  <si>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</si>
  <si>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</si>
  <si>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</si>
  <si>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</si>
  <si>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</si>
  <si>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</si>
  <si>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</si>
  <si>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</si>
  <si>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</si>
  <si>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</si>
  <si>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</si>
  <si>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</si>
  <si>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</si>
  <si>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</si>
  <si>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</si>
  <si>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</si>
  <si>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</si>
  <si>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</si>
  <si>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</si>
  <si>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</si>
  <si>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</si>
  <si>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</si>
  <si>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</si>
  <si>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</si>
  <si>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</si>
  <si>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</si>
  <si>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</si>
  <si>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</si>
  <si>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</si>
  <si>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</si>
  <si>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</si>
  <si>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</si>
  <si>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</si>
  <si>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</si>
  <si>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</si>
  <si>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</si>
  <si>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</si>
  <si>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</si>
  <si>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</si>
  <si>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</si>
  <si>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</si>
  <si>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</si>
  <si>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</si>
  <si>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</si>
  <si>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</si>
  <si>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</si>
  <si>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</si>
  <si>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</si>
  <si>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</si>
  <si>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</si>
  <si>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</si>
  <si>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</si>
  <si>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</si>
  <si>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</si>
  <si>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</si>
  <si>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</si>
  <si>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</si>
  <si>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</si>
  <si>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</si>
  <si>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</si>
  <si>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</si>
  <si>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</si>
  <si>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</si>
  <si>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</si>
  <si>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</si>
  <si>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</si>
  <si>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</si>
  <si>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</si>
  <si>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</si>
  <si>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</si>
  <si>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</si>
  <si>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</si>
  <si>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</si>
  <si>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</si>
  <si>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</si>
  <si>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</si>
  <si>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</si>
  <si>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</si>
  <si>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</si>
  <si>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</si>
  <si>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</si>
  <si>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</si>
  <si>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</si>
  <si>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</si>
  <si>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</si>
  <si>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</si>
  <si>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</si>
  <si>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</si>
  <si>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</si>
  <si>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</si>
  <si>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</si>
  <si>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</si>
  <si>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</si>
  <si>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</si>
  <si>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</si>
  <si>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</si>
  <si>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</si>
  <si>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</si>
  <si>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</si>
  <si>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</si>
  <si>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</si>
  <si>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</si>
  <si>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</si>
  <si>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</si>
  <si>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</si>
  <si>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</si>
  <si>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</si>
  <si>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</si>
  <si>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</si>
  <si>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</si>
  <si>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</si>
  <si>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</si>
  <si>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</si>
  <si>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</si>
  <si>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</si>
  <si>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</si>
  <si>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</si>
  <si>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</si>
  <si>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</si>
  <si>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</si>
  <si>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</si>
  <si>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</si>
  <si>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</si>
  <si>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</si>
  <si>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</si>
  <si>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</si>
  <si>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</si>
  <si>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</si>
  <si>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</si>
  <si>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</si>
  <si>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</si>
  <si>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</si>
  <si>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</si>
  <si>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</si>
  <si>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</si>
  <si>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</si>
  <si>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</si>
  <si>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</si>
  <si>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</si>
  <si>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</si>
  <si>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</si>
  <si>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</si>
  <si>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</si>
  <si>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</si>
  <si>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</si>
  <si>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</si>
  <si>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</si>
  <si>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</si>
  <si>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</si>
  <si>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</si>
  <si>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</si>
  <si>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</si>
  <si>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</si>
  <si>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</si>
  <si>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</si>
  <si>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</si>
  <si>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</si>
  <si>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</si>
  <si>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</si>
  <si>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</si>
  <si>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</si>
  <si>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</si>
  <si>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</si>
  <si>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</si>
  <si>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</si>
  <si>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</si>
  <si>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</si>
  <si>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</si>
  <si>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</si>
  <si>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</si>
  <si>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</si>
  <si>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</si>
  <si>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</si>
  <si>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</si>
  <si>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</si>
  <si>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</si>
  <si>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</si>
  <si>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</si>
  <si>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</si>
  <si>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</si>
  <si>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</si>
  <si>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</si>
  <si>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</si>
  <si>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</si>
  <si>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</si>
  <si>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</si>
  <si>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</si>
  <si>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</si>
  <si>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</si>
  <si>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</si>
  <si>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</si>
  <si>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</si>
  <si>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</si>
  <si>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</si>
  <si>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</si>
  <si>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</si>
  <si>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</si>
  <si>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</si>
  <si>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</si>
  <si>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</si>
  <si>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</si>
  <si>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</si>
  <si>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</si>
  <si>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</si>
  <si>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</si>
  <si>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</si>
  <si>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</si>
  <si>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</si>
  <si>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</si>
  <si>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</si>
  <si>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</si>
  <si>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</si>
  <si>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</si>
  <si>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</si>
  <si>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</si>
  <si>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</si>
  <si>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</si>
  <si>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</si>
  <si>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</si>
  <si>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</si>
  <si>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</si>
  <si>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</si>
  <si>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</si>
  <si>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</si>
  <si>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</si>
  <si>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</si>
  <si>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</si>
  <si>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</si>
  <si>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</si>
  <si>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</si>
  <si>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</si>
  <si>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</si>
  <si>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</si>
  <si>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</si>
  <si>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</si>
  <si>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</si>
  <si>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</si>
  <si>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</si>
  <si>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</si>
  <si>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</si>
  <si>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</si>
  <si>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</si>
  <si>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</si>
  <si>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</si>
  <si>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</si>
  <si>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</si>
  <si>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</si>
  <si>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</si>
  <si>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</si>
  <si>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</si>
  <si>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</si>
  <si>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</si>
  <si>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</si>
  <si>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</si>
  <si>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</si>
  <si>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</si>
  <si>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</si>
  <si>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</si>
  <si>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</si>
  <si>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</si>
  <si>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</si>
  <si>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</si>
  <si>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</si>
  <si>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</si>
  <si>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</si>
  <si>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</si>
  <si>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</si>
  <si>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</si>
  <si>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</si>
  <si>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</si>
  <si>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</si>
  <si>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</si>
  <si>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</si>
  <si>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</si>
  <si>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</si>
  <si>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</si>
  <si>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</si>
  <si>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</si>
  <si>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</si>
  <si>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</si>
  <si>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</si>
  <si>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</si>
  <si>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</si>
  <si>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</si>
  <si>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</si>
  <si>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</si>
  <si>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</si>
  <si>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</si>
  <si>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</si>
  <si>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</si>
  <si>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</si>
  <si>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</si>
  <si>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</si>
  <si>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</si>
  <si>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</si>
  <si>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</si>
  <si>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</si>
  <si>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</si>
  <si>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</si>
  <si>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</si>
  <si>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</si>
  <si>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</si>
  <si>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</si>
  <si>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</si>
  <si>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</si>
  <si>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</si>
  <si>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</si>
  <si>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</si>
  <si>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</si>
  <si>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</si>
  <si>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</si>
  <si>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</si>
  <si>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</si>
  <si>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</si>
  <si>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</si>
  <si>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</si>
  <si>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</si>
  <si>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</si>
  <si>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</si>
  <si>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</si>
  <si>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</si>
  <si>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</si>
  <si>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</si>
  <si>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</si>
  <si>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</si>
  <si>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</si>
  <si>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</si>
  <si>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</si>
  <si>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</si>
  <si>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</si>
  <si>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</si>
  <si>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</si>
  <si>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</si>
  <si>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</si>
  <si>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</si>
  <si>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</si>
  <si>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</si>
  <si>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</si>
  <si>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</si>
  <si>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</si>
  <si>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</si>
  <si>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</si>
  <si>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</si>
  <si>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</si>
  <si>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</si>
  <si>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</si>
  <si>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</si>
  <si>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</si>
  <si>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</si>
  <si>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</si>
  <si>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</si>
  <si>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</si>
  <si>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</si>
  <si>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</si>
  <si>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</si>
  <si>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</si>
  <si>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</si>
  <si>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</si>
  <si>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</si>
  <si>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</si>
  <si>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</si>
  <si>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</si>
  <si>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</si>
  <si>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</si>
  <si>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</si>
  <si>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</si>
  <si>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</si>
  <si>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</si>
  <si>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</si>
  <si>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</si>
  <si>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</si>
  <si>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</si>
  <si>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</si>
  <si>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</si>
  <si>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</si>
  <si>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</si>
  <si>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</si>
  <si>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</si>
  <si>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</si>
  <si>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</si>
  <si>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</si>
  <si>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</si>
  <si>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</si>
  <si>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</si>
  <si>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</si>
  <si>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</si>
  <si>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</si>
  <si>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</si>
  <si>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</si>
  <si>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</si>
  <si>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</si>
  <si>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</si>
  <si>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</si>
  <si>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</si>
  <si>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</si>
  <si>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</si>
  <si>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</si>
  <si>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</si>
  <si>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</si>
  <si>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</si>
  <si>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</si>
  <si>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</si>
  <si>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</si>
  <si>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</si>
  <si>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</si>
  <si>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</si>
  <si>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</si>
  <si>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</si>
  <si>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</si>
  <si>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</si>
  <si>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</si>
  <si>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</si>
  <si>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</si>
  <si>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</si>
  <si>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</si>
  <si>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</si>
  <si>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</si>
  <si>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</si>
  <si>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</si>
  <si>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</si>
  <si>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</si>
  <si>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</si>
  <si>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</si>
  <si>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</si>
  <si>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</si>
  <si>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</si>
  <si>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</si>
  <si>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</si>
  <si>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</si>
  <si>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</si>
  <si>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</si>
  <si>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</si>
  <si>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</si>
  <si>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</si>
  <si>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</si>
  <si>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</si>
  <si>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</si>
  <si>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</si>
  <si>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</si>
  <si>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</si>
  <si>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</si>
  <si>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</si>
  <si>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</si>
  <si>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</si>
  <si>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</si>
  <si>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</si>
  <si>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</si>
  <si>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</si>
  <si>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</si>
  <si>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</si>
  <si>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</si>
  <si>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</si>
  <si>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</si>
  <si>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</si>
  <si>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</si>
  <si>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</si>
  <si>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</si>
  <si>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</si>
  <si>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</si>
  <si>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</si>
  <si>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</si>
  <si>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</si>
  <si>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</si>
  <si>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</si>
  <si>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</si>
  <si>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</si>
  <si>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</si>
  <si>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</si>
  <si>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</si>
  <si>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</si>
  <si>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</si>
  <si>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</si>
  <si>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</si>
  <si>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</si>
  <si>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</si>
  <si>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</si>
  <si>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</si>
  <si>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</si>
  <si>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</si>
  <si>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</si>
  <si>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</si>
  <si>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</si>
  <si>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</si>
  <si>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</si>
  <si>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</si>
  <si>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</si>
  <si>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</si>
  <si>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</si>
  <si>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</si>
  <si>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</si>
  <si>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</si>
  <si>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</si>
  <si>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</si>
  <si>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</si>
  <si>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</si>
  <si>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</si>
  <si>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</si>
  <si>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</si>
  <si>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</si>
  <si>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</si>
  <si>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</si>
  <si>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</si>
  <si>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</si>
  <si>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</si>
  <si>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</si>
  <si>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</si>
  <si>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</si>
  <si>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</si>
  <si>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</si>
  <si>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</si>
  <si>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</si>
  <si>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</si>
  <si>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</si>
  <si>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</si>
  <si>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</si>
  <si>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</si>
  <si>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</si>
  <si>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</si>
  <si>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</si>
  <si>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</si>
  <si>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</si>
  <si>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</si>
  <si>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</si>
  <si>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</si>
  <si>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</si>
  <si>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</si>
  <si>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</si>
  <si>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</si>
  <si>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</si>
  <si>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</si>
  <si>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</si>
  <si>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</si>
  <si>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</si>
  <si>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</si>
  <si>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</si>
  <si>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</si>
  <si>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</si>
  <si>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</si>
  <si>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</si>
  <si>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</si>
  <si>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</si>
  <si>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</si>
  <si>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</si>
  <si>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</si>
  <si>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</si>
  <si>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</si>
  <si>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</si>
  <si>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</si>
  <si>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</si>
  <si>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</si>
  <si>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</si>
  <si>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</si>
  <si>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</si>
  <si>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</si>
  <si>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</si>
  <si>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</si>
  <si>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</si>
  <si>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</si>
  <si>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</si>
  <si>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</si>
  <si>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</si>
  <si>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</si>
  <si>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</si>
  <si>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</si>
  <si>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</si>
  <si>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</si>
  <si>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</si>
  <si>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</si>
  <si>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</si>
  <si>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</si>
  <si>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</si>
  <si>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</si>
  <si>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</si>
  <si>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</si>
  <si>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</si>
  <si>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</si>
  <si>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</si>
  <si>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</si>
  <si>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</si>
  <si>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</si>
  <si>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</si>
  <si>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</si>
  <si>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</si>
  <si>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</si>
  <si>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</si>
  <si>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</si>
  <si>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</si>
  <si>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</si>
  <si>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</si>
  <si>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</si>
  <si>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</si>
  <si>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</si>
  <si>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</si>
  <si>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</si>
  <si>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</si>
  <si>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</si>
  <si>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</si>
  <si>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</si>
  <si>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</si>
  <si>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</si>
  <si>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</si>
  <si>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</si>
  <si>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</si>
  <si>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</si>
  <si>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</si>
  <si>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</si>
  <si>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</si>
  <si>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</si>
  <si>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</si>
  <si>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</si>
  <si>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</si>
  <si>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</si>
  <si>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</si>
  <si>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</si>
  <si>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</si>
  <si>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</si>
  <si>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</si>
  <si>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</si>
  <si>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</si>
  <si>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</si>
  <si>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</si>
  <si>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</si>
  <si>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</si>
  <si>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</si>
  <si>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</si>
  <si>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</si>
  <si>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</si>
  <si>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</si>
  <si>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</si>
  <si>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</si>
  <si>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</si>
  <si>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</si>
  <si>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</si>
  <si>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</si>
  <si>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</si>
  <si>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</si>
  <si>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</si>
  <si>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</si>
  <si>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</si>
  <si>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</si>
  <si>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</si>
  <si>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</si>
  <si>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</si>
  <si>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</si>
  <si>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</si>
  <si>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</si>
  <si>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</si>
  <si>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</si>
  <si>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</si>
  <si>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</si>
  <si>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</si>
  <si>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</si>
  <si>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</si>
  <si>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</si>
  <si>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</si>
  <si>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</si>
  <si>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</si>
  <si>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</si>
  <si>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</si>
  <si>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</si>
  <si>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</si>
  <si>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</si>
  <si>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</si>
  <si>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</si>
  <si>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</si>
  <si>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</si>
  <si>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</si>
  <si>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</si>
  <si>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</si>
  <si>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</si>
  <si>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</si>
  <si>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</si>
  <si>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</si>
  <si>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</si>
  <si>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</si>
  <si>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</si>
  <si>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</si>
  <si>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</si>
  <si>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</si>
  <si>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</si>
  <si>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</si>
  <si>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</si>
  <si>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</si>
  <si>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</si>
  <si>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</si>
  <si>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</si>
  <si>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</si>
  <si>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</si>
  <si>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</si>
  <si>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</si>
  <si>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</si>
  <si>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</si>
  <si>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</si>
  <si>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</si>
  <si>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</si>
  <si>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</si>
  <si>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</si>
  <si>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</si>
  <si>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</si>
  <si>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</si>
  <si>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</si>
  <si>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</si>
  <si>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</si>
  <si>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</si>
  <si>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</si>
  <si>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</si>
  <si>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</si>
  <si>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</si>
  <si>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</si>
  <si>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</si>
  <si>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</si>
  <si>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</si>
  <si>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</si>
  <si>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</si>
  <si>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</si>
  <si>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</si>
  <si>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</si>
  <si>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</si>
  <si>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</si>
  <si>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</si>
  <si>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</si>
  <si>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</si>
  <si>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</si>
  <si>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</si>
  <si>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</si>
  <si>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</si>
  <si>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</si>
  <si>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</si>
  <si>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</si>
  <si>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</si>
  <si>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</si>
  <si>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</si>
  <si>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</si>
  <si>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</si>
  <si>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</si>
  <si>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</si>
  <si>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</si>
  <si>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</si>
  <si>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</si>
  <si>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</si>
  <si>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</si>
  <si>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</si>
  <si>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</si>
  <si>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</si>
  <si>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</si>
  <si>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</si>
  <si>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</si>
  <si>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</si>
  <si>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</si>
  <si>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</si>
  <si>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</si>
  <si>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</si>
  <si>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</si>
  <si>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</si>
  <si>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</si>
  <si>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</si>
  <si>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</si>
  <si>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</si>
  <si>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</si>
  <si>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</si>
  <si>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</si>
  <si>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</si>
  <si>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</si>
  <si>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</si>
  <si>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</si>
  <si>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</si>
  <si>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</si>
  <si>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</si>
  <si>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</si>
  <si>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</si>
  <si>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</si>
  <si>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</si>
  <si>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</si>
  <si>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</si>
  <si>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</si>
  <si>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</si>
  <si>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</si>
  <si>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</si>
  <si>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</si>
  <si>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</si>
  <si>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</si>
  <si>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</si>
  <si>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</si>
  <si>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</si>
  <si>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</si>
  <si>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</si>
  <si>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</si>
  <si>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</si>
  <si>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</si>
  <si>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</si>
  <si>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</si>
  <si>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</si>
  <si>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</si>
  <si>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</si>
  <si>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</si>
  <si>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</si>
  <si>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</si>
  <si>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</si>
  <si>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</si>
  <si>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</si>
  <si>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</si>
  <si>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</si>
  <si>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</si>
  <si>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</si>
  <si>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</si>
  <si>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</si>
  <si>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</si>
  <si>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</si>
  <si>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</si>
  <si>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</si>
  <si>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</si>
  <si>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</si>
  <si>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</si>
  <si>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</si>
  <si>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</si>
  <si>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</si>
  <si>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</si>
  <si>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</si>
  <si>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</si>
  <si>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</si>
  <si>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</si>
  <si>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</si>
  <si>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</si>
  <si>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</si>
  <si>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</si>
  <si>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</si>
  <si>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</si>
  <si>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</si>
  <si>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</si>
  <si>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</si>
  <si>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</si>
  <si>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</si>
  <si>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</si>
  <si>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</si>
  <si>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</si>
  <si>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</si>
  <si>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</si>
  <si>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</si>
  <si>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</si>
  <si>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</si>
  <si>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</si>
  <si>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</si>
  <si>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</si>
  <si>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</si>
  <si>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</si>
  <si>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</si>
  <si>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</si>
  <si>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</si>
  <si>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</si>
  <si>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</si>
  <si>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</si>
  <si>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</si>
  <si>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</si>
  <si>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</si>
  <si>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</si>
  <si>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</si>
  <si>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</si>
  <si>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</si>
  <si>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</si>
  <si>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</si>
  <si>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</si>
  <si>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</si>
  <si>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</si>
  <si>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</si>
  <si>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</si>
  <si>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</si>
  <si>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</si>
  <si>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</si>
  <si>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</si>
  <si>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</si>
  <si>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</si>
  <si>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</si>
  <si>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</si>
  <si>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</si>
  <si>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</si>
  <si>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</si>
  <si>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</si>
  <si>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</si>
  <si>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</si>
  <si>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</si>
  <si>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</si>
  <si>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</si>
  <si>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</si>
  <si>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</si>
  <si>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</si>
  <si>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</si>
  <si>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</si>
  <si>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</si>
  <si>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</si>
  <si>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</si>
  <si>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</si>
  <si>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</si>
  <si>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</si>
  <si>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</si>
  <si>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</si>
  <si>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</si>
  <si>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</si>
  <si>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</si>
  <si>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</si>
  <si>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</si>
  <si>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</si>
  <si>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</si>
  <si>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</si>
  <si>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</si>
  <si>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</si>
  <si>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</si>
  <si>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</si>
  <si>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</si>
  <si>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</si>
  <si>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</si>
  <si>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</si>
  <si>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</si>
  <si>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</si>
  <si>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</si>
  <si>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</si>
  <si>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</si>
  <si>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</si>
  <si>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</si>
  <si>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</si>
  <si>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</si>
  <si>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</si>
  <si>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</si>
  <si>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</si>
  <si>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</si>
  <si>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</si>
  <si>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</si>
  <si>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</si>
  <si>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</si>
  <si>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</si>
  <si>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</si>
  <si>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</si>
  <si>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</si>
  <si>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</si>
  <si>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</si>
  <si>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</si>
  <si>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</si>
  <si>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</si>
  <si>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</si>
  <si>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</si>
  <si>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</si>
  <si>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</si>
  <si>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</si>
  <si>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</si>
  <si>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</si>
  <si>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</si>
  <si>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</si>
  <si>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</si>
  <si>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</si>
  <si>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</si>
  <si>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</si>
  <si>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</si>
  <si>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</si>
  <si>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</si>
  <si>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</si>
  <si>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</si>
  <si>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</si>
  <si>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</si>
  <si>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</si>
  <si>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</si>
  <si>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</si>
  <si>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</si>
  <si>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</si>
  <si>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</si>
  <si>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</si>
  <si>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</si>
  <si>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</si>
  <si>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</si>
  <si>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</si>
  <si>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</si>
  <si>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</si>
  <si>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</si>
  <si>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</si>
  <si>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</si>
  <si>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</si>
  <si>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</si>
  <si>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</si>
  <si>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</si>
  <si>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</si>
  <si>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</si>
  <si>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</si>
  <si>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</si>
  <si>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</si>
  <si>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</si>
  <si>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</si>
  <si>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</si>
  <si>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</si>
  <si>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</si>
  <si>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</si>
  <si>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</si>
  <si>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</si>
  <si>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</si>
  <si>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</si>
  <si>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</si>
  <si>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</si>
  <si>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</si>
  <si>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</si>
  <si>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</si>
  <si>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</si>
  <si>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</si>
  <si>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</si>
  <si>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</si>
  <si>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</si>
  <si>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</si>
  <si>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</si>
  <si>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</si>
  <si>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</si>
  <si>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</si>
  <si>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</si>
  <si>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</si>
  <si>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</si>
  <si>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</si>
  <si>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</si>
  <si>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</si>
  <si>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</si>
  <si>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</si>
  <si>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</si>
  <si>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</si>
  <si>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</si>
  <si>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</si>
  <si>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</si>
  <si>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</si>
  <si>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</si>
  <si>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</si>
  <si>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</si>
  <si>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</si>
  <si>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</si>
  <si>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</si>
  <si>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</si>
  <si>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</si>
  <si>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</si>
  <si>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</si>
  <si>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</si>
  <si>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</si>
  <si>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</si>
  <si>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</si>
  <si>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</si>
  <si>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</si>
  <si>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</si>
  <si>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</si>
  <si>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</si>
  <si>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</si>
  <si>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</si>
  <si>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</si>
  <si>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</si>
  <si>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</si>
  <si>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</si>
  <si>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</si>
  <si>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</si>
  <si>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</si>
  <si>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</si>
  <si>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</si>
  <si>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</si>
  <si>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</si>
  <si>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</si>
  <si>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</si>
  <si>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</si>
  <si>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</si>
  <si>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</si>
  <si>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</si>
  <si>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</si>
  <si>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</si>
  <si>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</si>
  <si>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</si>
  <si>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</si>
  <si>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</si>
  <si>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</si>
  <si>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</si>
  <si>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</si>
  <si>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</si>
  <si>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</si>
  <si>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</si>
  <si>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</si>
  <si>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</si>
  <si>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</si>
  <si>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</si>
  <si>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</si>
  <si>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</si>
  <si>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</si>
  <si>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</si>
  <si>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</si>
  <si>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</si>
  <si>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</si>
  <si>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</si>
  <si>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</si>
  <si>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</si>
  <si>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</si>
  <si>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</si>
  <si>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</si>
  <si>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</si>
  <si>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</si>
  <si>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</si>
  <si>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</si>
  <si>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</si>
  <si>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</si>
  <si>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</si>
  <si>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</si>
  <si>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</si>
  <si>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</si>
  <si>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</si>
  <si>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</si>
  <si>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</si>
  <si>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</si>
  <si>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</si>
  <si>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</si>
  <si>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</si>
  <si>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</si>
  <si>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</si>
  <si>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</si>
  <si>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</si>
  <si>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</si>
  <si>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</si>
  <si>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</si>
  <si>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</si>
  <si>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</si>
  <si>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</si>
  <si>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</si>
  <si>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</si>
  <si>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</si>
  <si>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</si>
  <si>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</si>
  <si>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</si>
  <si>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</si>
  <si>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</si>
  <si>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</si>
  <si>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</si>
  <si>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</si>
  <si>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</si>
  <si>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</si>
  <si>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</si>
  <si>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</si>
  <si>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</si>
  <si>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</si>
  <si>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</si>
  <si>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</si>
  <si>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</si>
  <si>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</si>
  <si>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</si>
  <si>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</si>
  <si>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</si>
  <si>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</si>
  <si>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</si>
  <si>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</si>
  <si>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</si>
  <si>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</si>
  <si>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</si>
  <si>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</si>
  <si>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</si>
  <si>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</si>
  <si>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</si>
  <si>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</si>
  <si>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</si>
  <si>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</si>
  <si>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</si>
  <si>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</si>
  <si>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</si>
  <si>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</si>
  <si>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</si>
  <si>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</si>
  <si>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</si>
  <si>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</si>
  <si>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</si>
  <si>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</si>
  <si>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</si>
  <si>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</si>
  <si>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</si>
  <si>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</si>
  <si>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</si>
  <si>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</si>
  <si>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</si>
  <si>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</si>
  <si>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</si>
  <si>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</si>
  <si>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</si>
  <si>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</si>
  <si>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</si>
  <si>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</si>
  <si>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</si>
  <si>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</si>
  <si>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</si>
  <si>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</si>
  <si>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</si>
  <si>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</si>
  <si>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</si>
  <si>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</si>
  <si>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</si>
  <si>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</si>
  <si>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</si>
  <si>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</si>
  <si>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</si>
  <si>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</si>
  <si>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</si>
  <si>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</si>
  <si>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</si>
  <si>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</si>
  <si>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</si>
  <si>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</si>
  <si>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</si>
  <si>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</si>
  <si>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</si>
  <si>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</si>
  <si>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</si>
  <si>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</si>
  <si>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</si>
  <si>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</si>
  <si>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</si>
  <si>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</si>
  <si>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</si>
  <si>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</si>
  <si>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</si>
  <si>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</si>
  <si>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</si>
  <si>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</si>
  <si>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</si>
  <si>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</si>
  <si>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</si>
  <si>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</si>
  <si>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</si>
  <si>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</si>
  <si>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</si>
  <si>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</si>
  <si>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</si>
  <si>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</si>
  <si>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</si>
  <si>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</si>
  <si>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</si>
  <si>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</si>
  <si>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</si>
  <si>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</si>
  <si>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</si>
  <si>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</si>
  <si>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</si>
  <si>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</si>
  <si>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</si>
  <si>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</si>
  <si>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</si>
  <si>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</si>
  <si>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</si>
  <si>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</si>
  <si>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</si>
  <si>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</si>
  <si>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</si>
  <si>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</si>
  <si>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</si>
  <si>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</si>
  <si>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</si>
  <si>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</si>
  <si>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</si>
  <si>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</si>
  <si>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</si>
  <si>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</si>
  <si>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</si>
  <si>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</si>
  <si>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</si>
  <si>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</si>
  <si>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</si>
  <si>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</si>
  <si>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</si>
  <si>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</si>
  <si>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</si>
  <si>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</si>
  <si>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</si>
  <si>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</si>
  <si>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</si>
  <si>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</si>
  <si>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</si>
  <si>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</si>
  <si>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</si>
  <si>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</si>
  <si>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</si>
  <si>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</si>
  <si>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</si>
  <si>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</si>
  <si>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</si>
  <si>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</si>
  <si>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</si>
  <si>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</si>
  <si>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</si>
  <si>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</si>
  <si>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</si>
  <si>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</si>
  <si>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</si>
  <si>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</si>
  <si>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</si>
  <si>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</si>
  <si>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</si>
  <si>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</si>
  <si>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</si>
  <si>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</si>
  <si>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</si>
  <si>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</si>
  <si>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</si>
  <si>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</si>
  <si>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</si>
  <si>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</si>
  <si>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</si>
  <si>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</si>
  <si>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</si>
  <si>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</si>
  <si>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</si>
  <si>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</si>
  <si>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</si>
  <si>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</si>
  <si>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</si>
  <si>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</si>
  <si>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</si>
  <si>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</si>
  <si>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</si>
  <si>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</si>
  <si>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</si>
  <si>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</si>
  <si>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</si>
  <si>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</si>
  <si>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</si>
  <si>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</si>
  <si>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</si>
  <si>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</si>
  <si>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</si>
  <si>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</si>
  <si>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</si>
  <si>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</si>
  <si>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</si>
  <si>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</si>
  <si>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</si>
  <si>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</si>
  <si>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</si>
  <si>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</si>
  <si>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</si>
  <si>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</si>
  <si>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</si>
  <si>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</si>
  <si>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</si>
  <si>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</si>
  <si>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</si>
  <si>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</si>
  <si>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</si>
  <si>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</si>
  <si>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</si>
  <si>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</si>
  <si>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</si>
  <si>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</si>
  <si>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</si>
  <si>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</si>
  <si>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</si>
  <si>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</si>
  <si>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</si>
  <si>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</si>
  <si>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</si>
  <si>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</si>
  <si>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</si>
  <si>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</si>
  <si>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</si>
  <si>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</si>
  <si>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</si>
  <si>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</si>
  <si>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</si>
  <si>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</si>
  <si>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</si>
  <si>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</si>
  <si>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</si>
  <si>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</si>
  <si>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</si>
  <si>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</si>
  <si>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</si>
  <si>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</si>
  <si>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</si>
  <si>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</si>
  <si>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</si>
  <si>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</si>
  <si>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</si>
  <si>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</si>
  <si>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</si>
  <si>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</si>
  <si>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</si>
  <si>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</si>
  <si>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</si>
  <si>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</si>
  <si>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</si>
  <si>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</si>
  <si>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</si>
  <si>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</si>
  <si>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</si>
  <si>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</si>
  <si>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</si>
  <si>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</si>
  <si>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</si>
  <si>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</si>
  <si>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</si>
  <si>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</si>
  <si>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</si>
  <si>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</si>
  <si>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</si>
  <si>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</si>
  <si>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</si>
  <si>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</si>
  <si>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</si>
  <si>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</si>
  <si>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</si>
  <si>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</si>
  <si>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</si>
  <si>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</si>
  <si>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</si>
  <si>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</si>
  <si>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</si>
  <si>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</si>
  <si>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</si>
  <si>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</si>
  <si>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</si>
  <si>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</si>
  <si>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</si>
  <si>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</si>
  <si>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</si>
  <si>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</si>
  <si>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</si>
  <si>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</si>
  <si>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</si>
  <si>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</si>
  <si>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</si>
  <si>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</si>
  <si>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</si>
  <si>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</si>
  <si>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</si>
  <si>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</si>
  <si>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</si>
  <si>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</si>
  <si>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</si>
  <si>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</si>
  <si>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</si>
  <si>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</si>
  <si>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</si>
  <si>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</si>
  <si>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</si>
  <si>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</si>
  <si>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</si>
  <si>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</si>
  <si>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</si>
  <si>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</si>
  <si>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</si>
  <si>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</si>
  <si>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</si>
  <si>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</si>
  <si>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</si>
  <si>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</si>
  <si>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</si>
  <si>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</si>
  <si>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</si>
  <si>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</si>
  <si>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</si>
  <si>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</si>
  <si>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</si>
  <si>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</si>
  <si>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</si>
  <si>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</si>
  <si>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</si>
  <si>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</si>
  <si>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</si>
  <si>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</si>
  <si>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</si>
  <si>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</si>
  <si>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</si>
  <si>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</si>
  <si>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</si>
  <si>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</si>
  <si>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</si>
  <si>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</si>
  <si>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</si>
  <si>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</si>
  <si>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</si>
  <si>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</si>
  <si>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</si>
  <si>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</si>
  <si>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</si>
  <si>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</si>
  <si>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</si>
  <si>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</si>
  <si>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</si>
  <si>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</si>
  <si>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</si>
  <si>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</si>
  <si>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</si>
  <si>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</si>
  <si>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</si>
  <si>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</si>
  <si>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</si>
  <si>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</si>
  <si>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</si>
  <si>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</si>
  <si>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</si>
  <si>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</si>
  <si>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</si>
  <si>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</si>
  <si>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</si>
  <si>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</si>
  <si>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</si>
  <si>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</si>
  <si>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</si>
  <si>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</si>
  <si>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</si>
  <si>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</si>
  <si>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</si>
  <si>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</si>
  <si>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</si>
  <si>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</si>
  <si>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</si>
  <si>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</si>
  <si>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</si>
  <si>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</si>
  <si>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</si>
  <si>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</si>
  <si>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</si>
  <si>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</si>
  <si>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</si>
  <si>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</si>
  <si>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</si>
  <si>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</si>
  <si>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</si>
  <si>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</si>
  <si>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</si>
  <si>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</si>
  <si>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</si>
  <si>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</si>
  <si>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</si>
  <si>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</si>
  <si>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</si>
  <si>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</si>
  <si>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</si>
  <si>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</si>
  <si>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</si>
  <si>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</si>
  <si>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</si>
  <si>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</si>
  <si>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</si>
  <si>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</si>
  <si>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</si>
  <si>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</si>
  <si>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</si>
  <si>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</si>
  <si>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</si>
  <si>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</si>
  <si>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</si>
  <si>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</si>
  <si>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</si>
  <si>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</si>
  <si>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</si>
  <si>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</si>
  <si>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</si>
  <si>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</si>
  <si>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</si>
  <si>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</si>
  <si>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</si>
  <si>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</si>
  <si>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</si>
  <si>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</si>
  <si>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</si>
  <si>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</si>
  <si>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</si>
  <si>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</si>
  <si>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</si>
  <si>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</si>
  <si>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</si>
  <si>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</si>
  <si>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</si>
  <si>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</si>
  <si>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</si>
  <si>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</si>
  <si>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</si>
  <si>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</si>
  <si>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</si>
  <si>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</si>
  <si>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</si>
  <si>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</si>
  <si>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</si>
  <si>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</si>
  <si>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</si>
  <si>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</si>
  <si>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</si>
  <si>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</si>
  <si>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</si>
  <si>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</si>
  <si>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</si>
  <si>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</si>
  <si>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</si>
  <si>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</si>
  <si>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</si>
  <si>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</si>
  <si>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</si>
  <si>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</si>
  <si>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</si>
  <si>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</si>
  <si>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</si>
  <si>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</si>
  <si>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</si>
  <si>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</si>
  <si>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</si>
  <si>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</si>
  <si>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</si>
  <si>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</si>
  <si>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</si>
  <si>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</si>
  <si>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</si>
  <si>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</si>
  <si>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</si>
  <si>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</si>
  <si>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</si>
  <si>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</si>
  <si>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</si>
  <si>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</si>
  <si>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</si>
  <si>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</si>
  <si>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</si>
  <si>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</si>
  <si>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</si>
  <si>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</si>
  <si>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</si>
  <si>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</si>
  <si>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</si>
  <si>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</si>
  <si>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</si>
  <si>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</si>
  <si>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</si>
  <si>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</si>
  <si>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</si>
  <si>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</si>
  <si>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</si>
  <si>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</si>
  <si>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</si>
  <si>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</si>
  <si>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</si>
  <si>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</si>
  <si>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</si>
  <si>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</si>
  <si>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</si>
  <si>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</si>
  <si>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</si>
  <si>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</si>
  <si>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</si>
  <si>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</si>
  <si>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</si>
  <si>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</si>
  <si>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</si>
  <si>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</si>
  <si>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</si>
  <si>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</si>
  <si>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</si>
  <si>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</si>
  <si>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</si>
  <si>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</si>
  <si>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</si>
  <si>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</si>
  <si>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</si>
  <si>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</si>
  <si>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</si>
  <si>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</si>
  <si>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</si>
  <si>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</si>
  <si>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</si>
  <si>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</si>
  <si>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</si>
  <si>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</si>
  <si>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</si>
  <si>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</si>
  <si>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</si>
  <si>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</si>
  <si>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</si>
  <si>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</si>
  <si>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</si>
  <si>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</si>
  <si>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</si>
  <si>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</si>
  <si>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</si>
  <si>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</si>
  <si>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</si>
  <si>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</si>
  <si>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</si>
  <si>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</si>
  <si>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</si>
  <si>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</si>
  <si>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</si>
  <si>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</si>
  <si>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</si>
  <si>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</si>
  <si>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</si>
  <si>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</si>
  <si>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</si>
  <si>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</si>
  <si>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</si>
  <si>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</si>
  <si>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</si>
  <si>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</si>
  <si>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</si>
  <si>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</si>
  <si>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</si>
  <si>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</si>
  <si>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</si>
  <si>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</si>
  <si>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</si>
  <si>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</si>
  <si>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</si>
  <si>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</si>
  <si>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</si>
  <si>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</si>
  <si>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</si>
  <si>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</si>
  <si>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</si>
  <si>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</si>
  <si>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</si>
  <si>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</si>
  <si>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</si>
  <si>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</si>
  <si>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</si>
  <si>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</si>
  <si>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</si>
  <si>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</si>
  <si>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</si>
  <si>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</si>
  <si>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</si>
  <si>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</si>
  <si>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</si>
  <si>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</si>
  <si>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</si>
  <si>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</si>
  <si>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</si>
  <si>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</si>
  <si>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</si>
  <si>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</si>
  <si>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</si>
  <si>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</si>
  <si>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</si>
  <si>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</si>
  <si>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</si>
  <si>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</si>
  <si>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</si>
  <si>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</si>
  <si>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</si>
  <si>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</si>
  <si>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</si>
  <si>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</si>
  <si>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</si>
  <si>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</si>
  <si>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</si>
  <si>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</si>
  <si>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</si>
  <si>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</si>
  <si>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</si>
  <si>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</si>
  <si>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</si>
  <si>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</si>
  <si>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</si>
  <si>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</si>
  <si>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</si>
  <si>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</si>
  <si>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</si>
  <si>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</si>
  <si>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</si>
  <si>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</si>
  <si>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</si>
  <si>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</si>
  <si>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</si>
  <si>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</si>
  <si>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</si>
  <si>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</si>
  <si>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</si>
  <si>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</si>
  <si>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</si>
  <si>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</si>
  <si>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</si>
  <si>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</si>
  <si>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</si>
  <si>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</si>
  <si>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</si>
  <si>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</si>
  <si>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</si>
  <si>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</si>
  <si>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</si>
  <si>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</si>
  <si>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</si>
  <si>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</si>
  <si>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</si>
  <si>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</si>
  <si>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</si>
  <si>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</si>
  <si>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</si>
  <si>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</si>
  <si>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</si>
  <si>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</si>
  <si>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</si>
  <si>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</si>
  <si>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</si>
  <si>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</si>
  <si>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</si>
  <si>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</si>
  <si>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</si>
  <si>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</si>
  <si>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</si>
  <si>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</si>
  <si>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</si>
  <si>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</si>
  <si>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</si>
  <si>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</si>
  <si>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</si>
  <si>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</si>
  <si>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</si>
  <si>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</si>
  <si>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</si>
  <si>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</si>
  <si>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</si>
  <si>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</si>
  <si>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</si>
  <si>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</si>
  <si>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</si>
  <si>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</si>
  <si>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</si>
  <si>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</si>
  <si>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</si>
  <si>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</si>
  <si>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</si>
  <si>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</si>
  <si>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</si>
  <si>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</si>
  <si>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</si>
  <si>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</si>
  <si>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</si>
  <si>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</si>
  <si>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</si>
  <si>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</si>
  <si>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</si>
  <si>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</si>
  <si>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</si>
  <si>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</si>
  <si>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</si>
  <si>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</si>
  <si>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</si>
  <si>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</si>
  <si>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</si>
  <si>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</si>
  <si>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</si>
  <si>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</si>
  <si>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</si>
  <si>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</si>
  <si>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</si>
  <si>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</si>
  <si>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</si>
  <si>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</si>
  <si>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</si>
  <si>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</si>
  <si>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</si>
  <si>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</si>
  <si>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</si>
  <si>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</si>
  <si>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</si>
  <si>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</si>
  <si>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</si>
  <si>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</si>
  <si>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</si>
  <si>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</si>
  <si>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</si>
  <si>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</si>
  <si>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</si>
  <si>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</si>
  <si>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</si>
  <si>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</si>
  <si>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</si>
  <si>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</si>
  <si>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</si>
  <si>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</si>
  <si>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</si>
  <si>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</si>
  <si>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</si>
  <si>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</si>
  <si>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</si>
  <si>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</si>
  <si>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</si>
  <si>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</si>
  <si>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</si>
  <si>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</si>
  <si>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</si>
  <si>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</si>
  <si>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</si>
  <si>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</si>
  <si>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</si>
  <si>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</si>
  <si>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</si>
  <si>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</si>
  <si>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</si>
  <si>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</si>
  <si>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</si>
  <si>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</si>
  <si>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</si>
  <si>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</si>
  <si>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</si>
  <si>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</si>
  <si>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</si>
  <si>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</si>
  <si>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</si>
  <si>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</si>
  <si>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</si>
  <si>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</si>
  <si>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</si>
  <si>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</si>
  <si>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</si>
  <si>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</si>
  <si>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</si>
  <si>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</si>
  <si>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</si>
  <si>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</si>
  <si>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</si>
  <si>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</si>
  <si>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</si>
  <si>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</si>
  <si>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</si>
  <si>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</si>
  <si>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</si>
  <si>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</si>
  <si>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</si>
  <si>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</si>
  <si>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</si>
  <si>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</si>
  <si>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</si>
  <si>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</si>
  <si>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</si>
  <si>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</si>
  <si>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</si>
  <si>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</si>
  <si>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</si>
  <si>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</si>
  <si>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</si>
  <si>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</si>
  <si>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</si>
  <si>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</si>
  <si>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</si>
  <si>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</si>
  <si>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</si>
  <si>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</si>
  <si>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</si>
  <si>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</si>
  <si>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</si>
  <si>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</si>
  <si>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</si>
  <si>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</si>
  <si>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</si>
  <si>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</si>
  <si>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</si>
  <si>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</si>
  <si>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</si>
  <si>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</si>
  <si>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</si>
  <si>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</si>
  <si>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</si>
  <si>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</si>
  <si>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</si>
  <si>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</si>
  <si>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</si>
  <si>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</si>
  <si>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</si>
  <si>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</si>
  <si>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</si>
  <si>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</si>
  <si>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</si>
  <si>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</si>
  <si>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</si>
  <si>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</si>
  <si>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</si>
  <si>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</si>
  <si>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</si>
  <si>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</si>
  <si>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</si>
  <si>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</si>
  <si>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</si>
  <si>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</si>
  <si>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</si>
  <si>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</si>
  <si>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</si>
  <si>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</si>
  <si>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</si>
  <si>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</si>
  <si>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</si>
  <si>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</si>
  <si>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</si>
  <si>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</si>
  <si>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</si>
  <si>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</si>
  <si>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</si>
  <si>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</si>
  <si>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</si>
  <si>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</si>
  <si>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</si>
  <si>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</si>
  <si>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</si>
  <si>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</si>
  <si>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</si>
  <si>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</si>
  <si>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</si>
  <si>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</si>
  <si>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</si>
  <si>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</si>
  <si>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</si>
  <si>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</si>
  <si>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</si>
  <si>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</si>
  <si>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</si>
  <si>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</si>
  <si>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</si>
  <si>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</si>
  <si>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</si>
  <si>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</si>
  <si>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</si>
  <si>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</si>
  <si>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</si>
  <si>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</si>
  <si>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</si>
  <si>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</si>
  <si>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</si>
  <si>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</si>
  <si>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</si>
  <si>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</si>
  <si>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</si>
  <si>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</si>
  <si>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</si>
  <si>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</si>
  <si>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</si>
  <si>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</si>
  <si>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</si>
  <si>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</si>
  <si>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</si>
  <si>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</si>
  <si>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</si>
  <si>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</si>
  <si>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</si>
  <si>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</si>
  <si>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</si>
  <si>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</si>
  <si>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</si>
  <si>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</si>
  <si>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</si>
  <si>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</si>
  <si>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</si>
  <si>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</si>
  <si>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</si>
  <si>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</si>
  <si>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</si>
  <si>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</si>
  <si>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</si>
  <si>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</si>
  <si>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</si>
  <si>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</si>
  <si>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</si>
  <si>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</si>
  <si>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</si>
  <si>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</si>
  <si>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</si>
  <si>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</si>
  <si>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</si>
  <si>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</si>
  <si>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</si>
  <si>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</si>
  <si>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</si>
  <si>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</si>
  <si>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</si>
  <si>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</si>
  <si>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</si>
  <si>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</si>
  <si>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</si>
  <si>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</si>
  <si>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</si>
  <si>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</si>
  <si>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</si>
  <si>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</si>
  <si>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</si>
  <si>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</si>
  <si>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</si>
  <si>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</si>
  <si>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</si>
  <si>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</si>
  <si>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</si>
  <si>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</si>
  <si>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</si>
  <si>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</si>
  <si>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</si>
  <si>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</si>
  <si>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</si>
  <si>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</si>
  <si>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</si>
  <si>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</si>
  <si>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</si>
  <si>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</si>
  <si>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</si>
  <si>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</si>
  <si>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</si>
  <si>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</si>
  <si>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</si>
  <si>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</si>
  <si>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</si>
  <si>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</si>
  <si>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</si>
  <si>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</si>
  <si>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</si>
  <si>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</si>
  <si>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</si>
  <si>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</si>
  <si>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</si>
  <si>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</si>
  <si>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</si>
  <si>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</si>
  <si>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</si>
  <si>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</si>
  <si>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</si>
  <si>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</si>
  <si>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</si>
  <si>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</si>
  <si>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</si>
  <si>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</si>
  <si>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</si>
  <si>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</si>
  <si>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</si>
  <si>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</si>
  <si>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</si>
  <si>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</si>
  <si>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</si>
  <si>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</si>
  <si>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</si>
  <si>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</si>
  <si>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</si>
  <si>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</si>
  <si>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</si>
  <si>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</si>
  <si>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</si>
  <si>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</si>
  <si>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</si>
  <si>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</si>
  <si>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</si>
  <si>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</si>
  <si>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</si>
  <si>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</si>
  <si>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</si>
  <si>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</si>
  <si>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</si>
  <si>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</si>
  <si>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</si>
  <si>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</si>
  <si>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</si>
  <si>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</si>
  <si>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</si>
  <si>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</si>
  <si>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</si>
  <si>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</si>
  <si>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</si>
  <si>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</si>
  <si>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</si>
  <si>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</si>
  <si>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</si>
  <si>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</si>
  <si>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</si>
  <si>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</si>
  <si>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</si>
  <si>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</si>
  <si>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</si>
  <si>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</si>
  <si>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</si>
  <si>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</si>
  <si>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</si>
  <si>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</si>
  <si>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</si>
  <si>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</si>
  <si>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</si>
  <si>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</si>
  <si>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</si>
  <si>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</si>
  <si>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</si>
  <si>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</si>
  <si>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</si>
  <si>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</si>
  <si>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</si>
  <si>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</si>
  <si>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</si>
  <si>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</si>
  <si>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</si>
  <si>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</si>
  <si>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</si>
  <si>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</si>
  <si>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</si>
  <si>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</si>
  <si>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</si>
  <si>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</si>
  <si>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</si>
  <si>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</si>
  <si>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</si>
  <si>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</si>
  <si>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</si>
  <si>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</si>
  <si>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</si>
  <si>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</si>
  <si>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</si>
  <si>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</si>
  <si>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</si>
  <si>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</si>
  <si>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</si>
  <si>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</si>
  <si>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</si>
  <si>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</si>
  <si>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</si>
  <si>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</si>
  <si>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</si>
  <si>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</si>
  <si>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</si>
  <si>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</si>
  <si>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</si>
  <si>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</si>
  <si>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</si>
  <si>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</si>
  <si>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</si>
  <si>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</si>
  <si>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</si>
  <si>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</si>
  <si>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</si>
  <si>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</si>
  <si>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</si>
  <si>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</si>
  <si>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</si>
  <si>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</si>
  <si>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</si>
  <si>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</si>
  <si>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</si>
  <si>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</si>
  <si>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</si>
  <si>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</si>
  <si>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</si>
  <si>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</si>
  <si>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</si>
  <si>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</si>
  <si>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</si>
  <si>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</si>
  <si>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</si>
  <si>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</si>
  <si>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</si>
  <si>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</si>
  <si>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</si>
  <si>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</si>
  <si>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</si>
  <si>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</si>
  <si>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</si>
  <si>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</si>
  <si>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</si>
  <si>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</si>
  <si>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</si>
  <si>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</si>
  <si>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</si>
  <si>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</si>
  <si>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</si>
  <si>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</si>
  <si>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</si>
  <si>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</si>
  <si>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</si>
  <si>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</si>
  <si>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</si>
  <si>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</si>
  <si>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</si>
  <si>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</si>
  <si>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</si>
  <si>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</si>
  <si>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</si>
  <si>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</si>
  <si>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</si>
  <si>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</si>
  <si>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</si>
  <si>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</si>
  <si>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</si>
  <si>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</si>
  <si>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</si>
  <si>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</si>
  <si>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</si>
  <si>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</si>
  <si>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</si>
  <si>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</si>
  <si>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</si>
  <si>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</si>
  <si>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</si>
  <si>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</si>
  <si>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</si>
  <si>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</si>
  <si>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</si>
  <si>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</si>
  <si>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</si>
  <si>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</si>
  <si>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</si>
  <si>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</si>
  <si>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</si>
  <si>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</si>
  <si>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</si>
  <si>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</si>
  <si>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</si>
  <si>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</si>
  <si>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</si>
  <si>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</si>
  <si>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</si>
  <si>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</si>
  <si>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</si>
  <si>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</si>
  <si>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</si>
  <si>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</si>
  <si>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</si>
  <si>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</si>
  <si>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</si>
  <si>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</si>
  <si>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</si>
  <si>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</si>
  <si>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</si>
  <si>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</si>
  <si>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</si>
  <si>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</si>
  <si>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</si>
  <si>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</si>
  <si>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</si>
  <si>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</si>
  <si>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</si>
  <si>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</si>
  <si>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</si>
  <si>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</si>
  <si>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</si>
  <si>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</si>
  <si>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</si>
  <si>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</si>
  <si>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</si>
  <si>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</si>
  <si>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</si>
  <si>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</si>
  <si>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</si>
  <si>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</si>
  <si>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</si>
  <si>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</si>
  <si>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</si>
  <si>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</si>
  <si>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</si>
  <si>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</si>
  <si>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</si>
  <si>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</si>
  <si>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</si>
  <si>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</si>
  <si>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</si>
  <si>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</si>
  <si>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</si>
  <si>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</si>
  <si>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</si>
  <si>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</si>
  <si>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</si>
  <si>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</si>
  <si>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</si>
  <si>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</si>
  <si>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</si>
  <si>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</si>
  <si>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</si>
  <si>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</si>
  <si>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</si>
  <si>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</si>
  <si>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</si>
  <si>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</si>
  <si>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</si>
  <si>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</si>
  <si>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</si>
  <si>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</si>
  <si>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</si>
  <si>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</si>
  <si>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</si>
  <si>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</si>
  <si>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</si>
  <si>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</si>
  <si>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</si>
  <si>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</si>
  <si>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</si>
  <si>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</si>
  <si>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</si>
  <si>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</si>
  <si>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</si>
  <si>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</si>
  <si>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</si>
  <si>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</si>
  <si>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</si>
  <si>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</si>
  <si>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</si>
  <si>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</si>
  <si>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</si>
  <si>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</si>
  <si>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</si>
  <si>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</si>
  <si>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</si>
  <si>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</si>
  <si>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</si>
  <si>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</si>
  <si>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</si>
  <si>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</si>
  <si>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</si>
  <si>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</si>
  <si>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</si>
  <si>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</si>
  <si>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</si>
  <si>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</si>
  <si>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</si>
  <si>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</si>
  <si>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</si>
  <si>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</si>
  <si>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</si>
  <si>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</si>
  <si>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</si>
  <si>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</si>
  <si>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</si>
  <si>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</si>
  <si>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</si>
  <si>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</si>
  <si>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</si>
  <si>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</si>
  <si>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</si>
  <si>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</si>
  <si>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</si>
  <si>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</si>
  <si>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</si>
  <si>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</si>
  <si>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</si>
  <si>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</si>
  <si>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</si>
  <si>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</si>
  <si>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</si>
  <si>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</si>
  <si>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</si>
  <si>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</si>
  <si>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</si>
  <si>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</si>
  <si>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</si>
  <si>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</si>
  <si>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</si>
  <si>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</si>
  <si>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</si>
  <si>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</si>
  <si>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</si>
  <si>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</si>
  <si>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</si>
  <si>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</si>
  <si>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</si>
  <si>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</si>
  <si>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</si>
  <si>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</si>
  <si>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</si>
  <si>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</si>
  <si>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</si>
  <si>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</si>
  <si>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</si>
  <si>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</si>
  <si>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</si>
  <si>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</si>
  <si>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</si>
  <si>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</si>
  <si>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</si>
  <si>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</si>
  <si>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</si>
  <si>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</si>
  <si>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</si>
  <si>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</si>
  <si>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</si>
  <si>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</si>
  <si>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</si>
  <si>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</si>
  <si>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</si>
  <si>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</si>
  <si>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</si>
  <si>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</si>
  <si>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</si>
  <si>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</si>
  <si>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</si>
  <si>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</si>
  <si>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</si>
  <si>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</si>
  <si>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</si>
  <si>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</si>
  <si>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2021-17-1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</si>
</sst>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55" zoomScaleNormal="5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2733</v>
      </c>
      <c r="D15" s="35"/>
      <c r="E15" s="35"/>
      <c r="F15" s="5"/>
      <c r="G15" s="32" t="s">
        <v>1168</v>
      </c>
      <c r="H15" s="103" t="s">
        <v>64</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240"/>
      <c r="I20" s="146" t="s">
        <v>64</v>
      </c>
      <c r="J20" s="147" t="s">
        <v>382</v>
      </c>
      <c r="K20" s="148">
        <v>951152692</v>
      </c>
      <c r="L20" s="149"/>
      <c r="M20" s="149">
        <v>44561</v>
      </c>
      <c r="N20" s="132">
        <f>+(M20-L20)/30</f>
        <v>1485.3666666666666</v>
      </c>
      <c r="O20" s="135"/>
      <c r="U20" s="131"/>
      <c r="V20" s="105">
        <f ca="1">NOW()</f>
        <v>44200.513742476855</v>
      </c>
      <c r="W20" s="105">
        <f ca="1">NOW()</f>
        <v>44200.513742476855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LATINA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2730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 t="shared" ref="G52:G60" si="4">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 t="shared" si="4"/>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 t="shared" si="4"/>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 t="shared" si="4"/>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 t="shared" si="4"/>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 t="shared" si="4"/>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 t="shared" si="4"/>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 t="shared" si="4"/>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 t="shared" si="4"/>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2731</v>
      </c>
      <c r="E71" s="142">
        <v>42003</v>
      </c>
      <c r="F71" s="142">
        <v>42369</v>
      </c>
      <c r="G71" s="157">
        <f t="shared" si="3"/>
        <v>12.2</v>
      </c>
      <c r="H71" s="119" t="s">
        <v>2732</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0.01</v>
      </c>
      <c r="G179" s="162">
        <f>IF(F179&gt;0,SUM(E179+F179),"")</f>
        <v>0.03</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28534580.759999998</v>
      </c>
      <c r="F185" s="92"/>
      <c r="G185" s="93"/>
      <c r="H185" s="88"/>
      <c r="I185" s="90" t="s">
        <v>2627</v>
      </c>
      <c r="J185" s="163">
        <f>+SUM(M179:M183)</f>
        <v>0.02</v>
      </c>
      <c r="K185" s="233" t="s">
        <v>2628</v>
      </c>
      <c r="L185" s="233"/>
      <c r="M185" s="94">
        <f>+J185*(SUM(K20:K35))</f>
        <v>19023053.84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2020-11-20T15:12:35Z</cp:lastPrinted>
  <dcterms:created xsi:type="dcterms:W3CDTF">2020-10-14T21:57:42Z</dcterms:created>
  <dcterms:modified xsi:type="dcterms:W3CDTF">2021-01-04T17:21:41Z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