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arpeta andres\Manifestacion de interes 10000514\"/>
    </mc:Choice>
  </mc:AlternateContent>
  <xr:revisionPtr revIDLastSave="0" documentId="13_ncr:1_{F01DCBF4-38BD-4C6B-BBA8-7DDF0D0CAB0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<sst xmlns="http://schemas.openxmlformats.org/spreadsheetml/2006/main" count="3364" uniqueCount="2728">
  <si>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</si>
  <si>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</si>
  <si>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</si>
  <si>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</si>
  <si>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</si>
  <si>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</si>
  <si>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</si>
  <si>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</si>
  <si>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</si>
  <si>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</si>
  <si>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</si>
  <si>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</si>
  <si>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</si>
  <si>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</si>
  <si>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</si>
  <si>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</si>
  <si>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</si>
  <si>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</si>
  <si>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</si>
  <si>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</si>
  <si>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</si>
  <si>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</si>
  <si>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</si>
  <si>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</si>
  <si>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</si>
  <si>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</si>
  <si>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</si>
  <si>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</si>
  <si>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</si>
  <si>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</si>
  <si>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</si>
  <si>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</si>
  <si>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</si>
  <si>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</si>
  <si>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</si>
  <si>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</si>
  <si>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</si>
  <si>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</si>
  <si>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</si>
  <si>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</si>
  <si>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</si>
  <si>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</si>
  <si>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</si>
  <si>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</si>
  <si>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</si>
  <si>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</si>
  <si>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</si>
  <si>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</si>
  <si>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</si>
  <si>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</si>
  <si>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</si>
  <si>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</si>
  <si>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</si>
  <si>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</si>
  <si>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</si>
  <si>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</si>
  <si>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</si>
  <si>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</si>
  <si>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</si>
  <si>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</si>
  <si>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</si>
  <si>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</si>
  <si>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</si>
  <si>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</si>
  <si>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</si>
  <si>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</si>
  <si>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</si>
  <si>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</si>
  <si>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</si>
  <si>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</si>
  <si>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</si>
  <si>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</si>
  <si>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</si>
  <si>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</si>
  <si>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</si>
  <si>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</si>
  <si>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</si>
  <si>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</si>
  <si>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</si>
  <si>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</si>
  <si>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</si>
  <si>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</si>
  <si>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</si>
  <si>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</si>
  <si>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</si>
  <si>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</si>
  <si>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</si>
  <si>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</si>
  <si>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</si>
  <si>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</si>
  <si>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</si>
  <si>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</si>
  <si>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</si>
  <si>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</si>
  <si>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</si>
  <si>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</si>
  <si>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</si>
  <si>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</si>
  <si>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</si>
  <si>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</si>
  <si>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</si>
  <si>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</si>
  <si>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</si>
  <si>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</si>
  <si>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</si>
  <si>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</si>
  <si>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</si>
  <si>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</si>
  <si>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</si>
  <si>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</si>
  <si>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</si>
  <si>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</si>
  <si>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</si>
  <si>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</si>
  <si>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</si>
  <si>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</si>
  <si>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</si>
  <si>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</si>
  <si>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</si>
  <si>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</si>
  <si>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</si>
  <si>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</si>
  <si>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</si>
  <si>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</si>
  <si>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</si>
  <si>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</si>
  <si>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</si>
  <si>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</si>
  <si>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</si>
  <si>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</si>
  <si>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</si>
  <si>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</si>
  <si>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</si>
  <si>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</si>
  <si>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</si>
  <si>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</si>
  <si>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</si>
  <si>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</si>
  <si>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</si>
  <si>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</si>
  <si>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</si>
  <si>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</si>
  <si>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</si>
  <si>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</si>
  <si>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</si>
  <si>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</si>
  <si>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</si>
  <si>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</si>
  <si>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</si>
  <si>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</si>
  <si>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</si>
  <si>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</si>
  <si>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</si>
  <si>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</si>
  <si>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</si>
  <si>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</si>
  <si>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</si>
  <si>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</si>
  <si>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</si>
  <si>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</si>
  <si>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</si>
  <si>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</si>
  <si>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</si>
  <si>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</si>
  <si>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</si>
  <si>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</si>
  <si>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</si>
  <si>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</si>
  <si>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</si>
  <si>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</si>
  <si>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</si>
  <si>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</si>
  <si>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</si>
  <si>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</si>
  <si>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</si>
  <si>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</si>
  <si>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</si>
  <si>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</si>
  <si>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</si>
  <si>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</si>
  <si>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</si>
  <si>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</si>
  <si>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</si>
  <si>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</si>
  <si>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</si>
  <si>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</si>
  <si>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</si>
  <si>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</si>
  <si>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</si>
  <si>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</si>
  <si>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</si>
  <si>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</si>
  <si>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</si>
  <si>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</si>
  <si>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</si>
  <si>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</si>
  <si>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</si>
  <si>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</si>
  <si>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</si>
  <si>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</si>
  <si>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</si>
  <si>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</si>
  <si>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</si>
  <si>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</si>
  <si>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</si>
  <si>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</si>
  <si>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</si>
  <si>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</si>
  <si>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</si>
  <si>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</si>
  <si>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</si>
  <si>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</si>
  <si>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</si>
  <si>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</si>
  <si>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</si>
  <si>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</si>
  <si>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</si>
  <si>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</si>
  <si>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</si>
  <si>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</si>
  <si>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</si>
  <si>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</si>
  <si>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</si>
  <si>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</si>
  <si>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</si>
  <si>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</si>
  <si>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</si>
  <si>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</si>
  <si>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</si>
  <si>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</si>
  <si>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</si>
  <si>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</si>
  <si>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</si>
  <si>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</si>
  <si>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</si>
  <si>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</si>
  <si>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</si>
  <si>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</si>
  <si>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</si>
  <si>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</si>
  <si>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</si>
  <si>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</si>
  <si>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</si>
  <si>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</si>
  <si>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</si>
  <si>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</si>
  <si>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</si>
  <si>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</si>
  <si>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</si>
  <si>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</si>
  <si>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</si>
  <si>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</si>
  <si>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</si>
  <si>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</si>
  <si>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</si>
  <si>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</si>
  <si>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</si>
  <si>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</si>
  <si>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</si>
  <si>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</si>
  <si>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</si>
  <si>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</si>
  <si>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</si>
  <si>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</si>
  <si>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</si>
  <si>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</si>
  <si>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</si>
  <si>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</si>
  <si>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</si>
  <si>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</si>
  <si>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</si>
  <si>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</si>
  <si>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</si>
  <si>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</si>
  <si>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</si>
  <si>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</si>
  <si>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</si>
  <si>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</si>
  <si>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</si>
  <si>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</si>
  <si>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</si>
  <si>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</si>
  <si>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</si>
  <si>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</si>
  <si>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</si>
  <si>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</si>
  <si>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</si>
  <si>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</si>
  <si>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</si>
  <si>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</si>
  <si>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</si>
  <si>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</si>
  <si>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</si>
  <si>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</si>
  <si>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</si>
  <si>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</si>
  <si>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</si>
  <si>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</si>
  <si>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</si>
  <si>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</si>
  <si>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</si>
  <si>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</si>
  <si>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</si>
  <si>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</si>
  <si>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</si>
  <si>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</si>
  <si>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</si>
  <si>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</si>
  <si>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</si>
  <si>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</si>
  <si>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</si>
  <si>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</si>
  <si>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</si>
  <si>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</si>
  <si>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</si>
  <si>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</si>
  <si>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</si>
  <si>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</si>
  <si>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</si>
  <si>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</si>
  <si>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</si>
  <si>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</si>
  <si>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</si>
  <si>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</si>
  <si>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</si>
  <si>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</si>
  <si>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</si>
  <si>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</si>
  <si>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</si>
  <si>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</si>
  <si>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</si>
  <si>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</si>
  <si>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</si>
  <si>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</si>
  <si>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</si>
  <si>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</si>
  <si>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</si>
  <si>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</si>
  <si>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</si>
  <si>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</si>
  <si>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</si>
  <si>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</si>
  <si>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</si>
  <si>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</si>
  <si>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</si>
  <si>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</si>
  <si>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</si>
  <si>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</si>
  <si>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</si>
  <si>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</si>
  <si>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</si>
  <si>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</si>
  <si>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</si>
  <si>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</si>
  <si>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</si>
  <si>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</si>
  <si>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</si>
  <si>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</si>
  <si>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</si>
  <si>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</si>
  <si>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</si>
  <si>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</si>
  <si>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</si>
  <si>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</si>
  <si>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</si>
  <si>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</si>
  <si>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</si>
  <si>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</si>
  <si>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</si>
  <si>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</si>
  <si>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</si>
  <si>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</si>
  <si>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</si>
  <si>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</si>
  <si>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</si>
  <si>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</si>
  <si>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</si>
  <si>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</si>
  <si>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</si>
  <si>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</si>
  <si>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</si>
  <si>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</si>
  <si>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</si>
  <si>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</si>
  <si>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</si>
  <si>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</si>
  <si>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</si>
  <si>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</si>
  <si>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</si>
  <si>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</si>
  <si>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</si>
  <si>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</si>
  <si>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</si>
  <si>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</si>
  <si>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</si>
  <si>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</si>
  <si>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</si>
  <si>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</si>
  <si>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</si>
  <si>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</si>
  <si>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</si>
  <si>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</si>
  <si>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</si>
  <si>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</si>
  <si>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</si>
  <si>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</si>
  <si>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</si>
  <si>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</si>
  <si>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</si>
  <si>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</si>
  <si>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</si>
  <si>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</si>
  <si>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</si>
  <si>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</si>
  <si>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</si>
  <si>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</si>
  <si>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</si>
  <si>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</si>
  <si>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</si>
  <si>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</si>
  <si>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</si>
  <si>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</si>
  <si>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</si>
  <si>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</si>
  <si>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</si>
  <si>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</si>
  <si>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</si>
  <si>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</si>
  <si>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</si>
  <si>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</si>
  <si>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</si>
  <si>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</si>
  <si>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</si>
  <si>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</si>
  <si>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</si>
  <si>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</si>
  <si>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</si>
  <si>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</si>
  <si>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</si>
  <si>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</si>
  <si>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</si>
  <si>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</si>
  <si>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</si>
  <si>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</si>
  <si>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</si>
  <si>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</si>
  <si>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</si>
  <si>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</si>
  <si>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</si>
  <si>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</si>
  <si>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</si>
  <si>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</si>
  <si>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</si>
  <si>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</si>
  <si>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</si>
  <si>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</si>
  <si>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</si>
  <si>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</si>
  <si>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</si>
  <si>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</si>
  <si>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</si>
  <si>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</si>
  <si>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</si>
  <si>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</si>
  <si>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</si>
  <si>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</si>
  <si>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</si>
  <si>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</si>
  <si>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</si>
  <si>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</si>
  <si>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</si>
  <si>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</si>
  <si>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</si>
  <si>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</si>
  <si>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</si>
  <si>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</si>
  <si>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</si>
  <si>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</si>
  <si>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</si>
  <si>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</si>
  <si>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</si>
  <si>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</si>
  <si>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</si>
  <si>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</si>
  <si>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</si>
  <si>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</si>
  <si>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</si>
  <si>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</si>
  <si>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</si>
  <si>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</si>
  <si>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</si>
  <si>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</si>
  <si>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</si>
  <si>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</si>
  <si>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</si>
  <si>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</si>
  <si>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</si>
  <si>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</si>
  <si>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</si>
  <si>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</si>
  <si>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</si>
  <si>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</si>
  <si>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</si>
  <si>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</si>
  <si>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</si>
  <si>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</si>
  <si>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</si>
  <si>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</si>
  <si>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</si>
  <si>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</si>
  <si>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</si>
  <si>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</si>
  <si>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</si>
  <si>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</si>
  <si>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</si>
  <si>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</si>
  <si>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</si>
  <si>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</si>
  <si>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</si>
  <si>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</si>
  <si>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</si>
  <si>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</si>
  <si>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</si>
  <si>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</si>
  <si>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</si>
  <si>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</si>
  <si>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</si>
  <si>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</si>
  <si>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</si>
  <si>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</si>
  <si>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</si>
  <si>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</si>
  <si>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</si>
  <si>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</si>
  <si>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</si>
  <si>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</si>
  <si>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</si>
  <si>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</si>
  <si>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</si>
  <si>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</si>
  <si>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</si>
  <si>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</si>
  <si>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</si>
  <si>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</si>
  <si>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</si>
  <si>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</si>
  <si>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</si>
  <si>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</si>
  <si>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</si>
  <si>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</si>
  <si>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</si>
  <si>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</si>
  <si>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</si>
  <si>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</si>
  <si>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</si>
  <si>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</si>
  <si>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</si>
  <si>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</si>
  <si>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</si>
  <si>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</si>
  <si>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</si>
  <si>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</si>
  <si>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</si>
  <si>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</si>
  <si>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</si>
  <si>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</si>
  <si>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</si>
  <si>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</si>
  <si>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</si>
  <si>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</si>
  <si>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</si>
  <si>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</si>
  <si>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</si>
  <si>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</si>
  <si>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</si>
  <si>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</si>
  <si>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</si>
  <si>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</si>
  <si>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</si>
  <si>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</si>
  <si>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</si>
  <si>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</si>
  <si>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</si>
  <si>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</si>
  <si>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</si>
  <si>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</si>
  <si>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</si>
  <si>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</si>
  <si>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</si>
  <si>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</si>
  <si>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</si>
  <si>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</si>
  <si>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</si>
  <si>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</si>
  <si>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</si>
  <si>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</si>
  <si>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</si>
  <si>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</si>
  <si>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</si>
  <si>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</si>
  <si>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</si>
  <si>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</si>
  <si>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</si>
  <si>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</si>
  <si>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</si>
  <si>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</si>
  <si>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</si>
  <si>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</si>
  <si>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</si>
  <si>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</si>
  <si>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</si>
  <si>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</si>
  <si>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</si>
  <si>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</si>
  <si>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</si>
  <si>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</si>
  <si>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</si>
  <si>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</si>
  <si>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</si>
  <si>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</si>
  <si>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</si>
  <si>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</si>
  <si>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</si>
  <si>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</si>
  <si>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</si>
  <si>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</si>
  <si>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</si>
  <si>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</si>
  <si>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</si>
  <si>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</si>
  <si>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</si>
  <si>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</si>
  <si>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</si>
  <si>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</si>
  <si>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</si>
  <si>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</si>
  <si>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</si>
  <si>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</si>
  <si>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</si>
  <si>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</si>
  <si>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</si>
  <si>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</si>
  <si>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</si>
  <si>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</si>
  <si>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</si>
  <si>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</si>
  <si>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</si>
  <si>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</si>
  <si>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</si>
  <si>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</si>
  <si>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</si>
  <si>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</si>
  <si>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</si>
  <si>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</si>
  <si>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</si>
  <si>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</si>
  <si>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</si>
  <si>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</si>
  <si>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</si>
  <si>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</si>
  <si>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</si>
  <si>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</si>
  <si>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</si>
  <si>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</si>
  <si>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</si>
  <si>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</si>
  <si>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</si>
  <si>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</si>
  <si>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</si>
  <si>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</si>
  <si>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</si>
  <si>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</si>
  <si>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</si>
  <si>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</si>
  <si>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</si>
  <si>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</si>
  <si>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</si>
  <si>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</si>
  <si>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</si>
  <si>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</si>
  <si>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</si>
  <si>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</si>
  <si>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</si>
  <si>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</si>
  <si>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</si>
  <si>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</si>
  <si>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</si>
  <si>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</si>
  <si>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</si>
  <si>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</si>
  <si>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</si>
  <si>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</si>
  <si>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</si>
  <si>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</si>
  <si>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</si>
  <si>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</si>
  <si>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</si>
  <si>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</si>
  <si>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</si>
  <si>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</si>
  <si>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</si>
  <si>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</si>
  <si>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</si>
  <si>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</si>
  <si>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</si>
  <si>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</si>
  <si>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</si>
  <si>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</si>
  <si>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</si>
  <si>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</si>
  <si>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</si>
  <si>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</si>
  <si>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</si>
  <si>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</si>
  <si>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</si>
  <si>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</si>
  <si>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</si>
  <si>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</si>
  <si>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</si>
  <si>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</si>
  <si>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</si>
  <si>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</si>
  <si>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</si>
  <si>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</si>
  <si>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</si>
  <si>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</si>
  <si>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</si>
  <si>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</si>
  <si>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</si>
  <si>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</si>
  <si>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</si>
  <si>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</si>
  <si>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</si>
  <si>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</si>
  <si>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</si>
  <si>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</si>
  <si>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</si>
  <si>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</si>
  <si>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</si>
  <si>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</si>
  <si>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</si>
  <si>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</si>
  <si>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</si>
  <si>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</si>
  <si>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</si>
  <si>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</si>
  <si>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</si>
  <si>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</si>
  <si>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</si>
  <si>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</si>
  <si>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</si>
  <si>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</si>
  <si>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</si>
  <si>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</si>
  <si>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</si>
  <si>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</si>
  <si>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</si>
  <si>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</si>
  <si>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</si>
  <si>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</si>
  <si>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</si>
  <si>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</si>
  <si>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</si>
  <si>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</si>
  <si>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</si>
  <si>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</si>
  <si>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</si>
  <si>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</si>
  <si>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</si>
  <si>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</si>
  <si>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</si>
  <si>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</si>
  <si>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</si>
  <si>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</si>
  <si>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</si>
  <si>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</si>
  <si>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</si>
  <si>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</si>
  <si>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</si>
  <si>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</si>
  <si>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</si>
  <si>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</si>
  <si>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</si>
  <si>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</si>
  <si>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</si>
  <si>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</si>
  <si>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</si>
  <si>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</si>
  <si>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</si>
  <si>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</si>
  <si>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</si>
  <si>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</si>
  <si>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</si>
  <si>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</si>
  <si>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</si>
  <si>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</si>
  <si>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</si>
  <si>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</si>
  <si>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</si>
  <si>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</si>
  <si>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</si>
  <si>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</si>
  <si>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</si>
  <si>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</si>
  <si>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</si>
  <si>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</si>
  <si>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</si>
  <si>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</si>
  <si>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</si>
  <si>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</si>
  <si>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</si>
  <si>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</si>
  <si>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</si>
  <si>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</si>
  <si>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</si>
  <si>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</si>
  <si>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</si>
  <si>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</si>
  <si>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</si>
  <si>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</si>
  <si>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</si>
  <si>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</si>
  <si>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</si>
  <si>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</si>
  <si>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</si>
  <si>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</si>
  <si>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</si>
  <si>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</si>
  <si>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</si>
  <si>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</si>
  <si>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</si>
  <si>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</si>
  <si>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</si>
  <si>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</si>
  <si>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</si>
  <si>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</si>
  <si>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</si>
  <si>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</si>
  <si>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</si>
  <si>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</si>
  <si>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</si>
  <si>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</si>
  <si>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</si>
  <si>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</si>
  <si>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</si>
  <si>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</si>
  <si>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</si>
  <si>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</si>
  <si>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</si>
  <si>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</si>
  <si>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</si>
  <si>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</si>
  <si>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</si>
  <si>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</si>
  <si>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</si>
  <si>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</si>
  <si>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</si>
  <si>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</si>
  <si>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</si>
  <si>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</si>
  <si>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</si>
  <si>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</si>
  <si>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</si>
  <si>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</si>
  <si>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</si>
  <si>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</si>
  <si>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</si>
  <si>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</si>
  <si>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</si>
  <si>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</si>
  <si>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</si>
  <si>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</si>
  <si>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</si>
  <si>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</si>
  <si>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</si>
  <si>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</si>
  <si>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</si>
  <si>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</si>
  <si>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</si>
  <si>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</si>
  <si>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</si>
  <si>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</si>
  <si>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</si>
  <si>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</si>
  <si>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</si>
  <si>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</si>
  <si>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</si>
  <si>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</si>
  <si>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</si>
  <si>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</si>
  <si>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</si>
  <si>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</si>
  <si>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</si>
  <si>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</si>
  <si>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</si>
  <si>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</si>
  <si>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</si>
  <si>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</si>
  <si>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</si>
  <si>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</si>
  <si>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</si>
  <si>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</si>
  <si>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</si>
  <si>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</si>
  <si>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</si>
  <si>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</si>
  <si>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</si>
  <si>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</si>
  <si>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</si>
  <si>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</si>
  <si>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</si>
  <si>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</si>
  <si>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</si>
  <si>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</si>
  <si>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</si>
  <si>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</si>
  <si>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</si>
  <si>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</si>
  <si>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</si>
  <si>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</si>
  <si>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</si>
  <si>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</si>
  <si>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</si>
  <si>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</si>
  <si>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</si>
  <si>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</si>
  <si>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</si>
  <si>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</si>
  <si>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</si>
  <si>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</si>
  <si>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</si>
  <si>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</si>
  <si>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</si>
  <si>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</si>
  <si>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</si>
  <si>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</si>
  <si>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</si>
  <si>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</si>
  <si>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</si>
  <si>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</si>
  <si>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</si>
  <si>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</si>
  <si>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</si>
  <si>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</si>
  <si>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</si>
  <si>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</si>
  <si>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</si>
  <si>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</si>
  <si>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</si>
  <si>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</si>
  <si>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</si>
  <si>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</si>
  <si>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</si>
  <si>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</si>
  <si>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</si>
  <si>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</si>
  <si>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</si>
  <si>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</si>
  <si>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</si>
  <si>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</si>
  <si>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</si>
  <si>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</si>
  <si>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</si>
  <si>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</si>
  <si>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</si>
  <si>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</si>
  <si>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</si>
  <si>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</si>
  <si>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</si>
  <si>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</si>
  <si>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</si>
  <si>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</si>
  <si>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</si>
  <si>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</si>
  <si>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</si>
  <si>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</si>
  <si>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</si>
  <si>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</si>
  <si>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</si>
  <si>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</si>
  <si>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</si>
  <si>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</si>
  <si>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</si>
  <si>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</si>
  <si>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</si>
  <si>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</si>
  <si>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</si>
  <si>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</si>
  <si>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</si>
  <si>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</si>
  <si>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</si>
  <si>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</si>
  <si>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</si>
  <si>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</si>
  <si>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</si>
  <si>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</si>
  <si>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</si>
  <si>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</si>
  <si>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</si>
  <si>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</si>
  <si>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</si>
  <si>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</si>
  <si>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</si>
  <si>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</si>
  <si>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</si>
  <si>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</si>
  <si>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</si>
  <si>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</si>
  <si>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</si>
  <si>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</si>
  <si>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</si>
  <si>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</si>
  <si>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</si>
  <si>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</si>
  <si>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</si>
  <si>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</si>
  <si>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</si>
  <si>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</si>
  <si>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</si>
  <si>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</si>
  <si>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</si>
  <si>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</si>
  <si>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</si>
  <si>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</si>
  <si>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</si>
  <si>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</si>
  <si>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</si>
  <si>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</si>
  <si>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</si>
  <si>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</si>
  <si>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</si>
  <si>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</si>
  <si>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</si>
  <si>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</si>
  <si>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</si>
  <si>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</si>
  <si>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</si>
  <si>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</si>
  <si>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</si>
  <si>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</si>
  <si>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</si>
  <si>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</si>
  <si>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</si>
  <si>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</si>
  <si>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</si>
  <si>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</si>
  <si>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</si>
  <si>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</si>
  <si>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</si>
  <si>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</si>
  <si>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</si>
  <si>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</si>
  <si>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</si>
  <si>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</si>
  <si>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</si>
  <si>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</si>
  <si>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</si>
  <si>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</si>
  <si>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</si>
  <si>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</si>
  <si>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</si>
  <si>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</si>
  <si>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</si>
  <si>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</si>
  <si>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</si>
  <si>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</si>
  <si>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</si>
  <si>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</si>
  <si>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</si>
  <si>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</si>
  <si>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</si>
  <si>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</si>
  <si>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</si>
  <si>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</si>
  <si>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</si>
  <si>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</si>
  <si>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</si>
  <si>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</si>
  <si>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</si>
  <si>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</si>
  <si>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</si>
  <si>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</si>
  <si>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</si>
  <si>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</si>
  <si>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</si>
  <si>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</si>
  <si>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</si>
  <si>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</si>
  <si>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</si>
  <si>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</si>
  <si>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</si>
  <si>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</si>
  <si>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</si>
  <si>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</si>
  <si>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</si>
  <si>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</si>
  <si>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</si>
  <si>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</si>
  <si>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</si>
  <si>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</si>
  <si>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</si>
  <si>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</si>
  <si>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</si>
  <si>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</si>
  <si>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</si>
  <si>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</si>
  <si>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</si>
  <si>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</si>
  <si>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</si>
  <si>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</si>
  <si>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</si>
  <si>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</si>
  <si>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</si>
  <si>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</si>
  <si>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</si>
  <si>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</si>
  <si>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</si>
  <si>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</si>
  <si>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</si>
  <si>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</si>
  <si>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</si>
  <si>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</si>
  <si>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</si>
  <si>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</si>
  <si>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</si>
  <si>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</si>
  <si>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</si>
  <si>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</si>
  <si>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</si>
  <si>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</si>
  <si>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</si>
  <si>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</si>
  <si>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</si>
  <si>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</si>
  <si>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</si>
  <si>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</si>
  <si>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</si>
  <si>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</si>
  <si>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</si>
  <si>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</si>
  <si>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</si>
  <si>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</si>
  <si>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</si>
  <si>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</si>
  <si>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</si>
  <si>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</si>
  <si>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</si>
  <si>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</si>
  <si>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</si>
  <si>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</si>
  <si>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</si>
  <si>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</si>
  <si>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</si>
  <si>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</si>
  <si>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</si>
  <si>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</si>
  <si>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</si>
  <si>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</si>
  <si>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</si>
  <si>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</si>
  <si>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</si>
  <si>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</si>
  <si>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</si>
  <si>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</si>
  <si>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</si>
  <si>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</si>
  <si>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</si>
  <si>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</si>
  <si>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</si>
  <si>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</si>
  <si>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</si>
  <si>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</si>
  <si>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</si>
  <si>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</si>
  <si>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</si>
  <si>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</si>
  <si>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</si>
  <si>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</si>
  <si>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</si>
  <si>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</si>
  <si>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</si>
  <si>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</si>
  <si>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</si>
  <si>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</si>
  <si>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</si>
  <si>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</si>
  <si>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</si>
  <si>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</si>
  <si>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</si>
  <si>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</si>
  <si>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</si>
  <si>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</si>
  <si>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</si>
  <si>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</si>
  <si>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</si>
  <si>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</si>
  <si>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</si>
  <si>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</si>
  <si>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</si>
  <si>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</si>
  <si>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</si>
  <si>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</si>
  <si>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</si>
  <si>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</si>
  <si>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</si>
  <si>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</si>
  <si>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</si>
  <si>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</si>
  <si>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</si>
  <si>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</si>
  <si>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</si>
  <si>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</si>
  <si>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</si>
  <si>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</si>
  <si>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</si>
  <si>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</si>
  <si>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</si>
  <si>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</si>
  <si>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</si>
  <si>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</si>
  <si>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</si>
  <si>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</si>
  <si>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</si>
  <si>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</si>
  <si>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</si>
  <si>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</si>
  <si>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</si>
  <si>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</si>
  <si>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</si>
  <si>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</si>
  <si>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</si>
  <si>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</si>
  <si>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</si>
  <si>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</si>
  <si>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</si>
  <si>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</si>
  <si>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</si>
  <si>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</si>
  <si>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</si>
  <si>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</si>
  <si>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</si>
  <si>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</si>
  <si>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</si>
  <si>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</si>
  <si>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</si>
  <si>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</si>
  <si>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</si>
  <si>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</si>
  <si>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</si>
  <si>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</si>
  <si>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</si>
  <si>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</si>
  <si>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</si>
  <si>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</si>
  <si>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</si>
  <si>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</si>
  <si>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</si>
  <si>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</si>
  <si>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</si>
  <si>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</si>
  <si>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</si>
  <si>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</si>
  <si>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</si>
  <si>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</si>
  <si>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</si>
  <si>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</si>
  <si>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</si>
  <si>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</si>
  <si>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</si>
  <si>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</si>
  <si>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</si>
  <si>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</si>
  <si>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</si>
  <si>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</si>
  <si>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</si>
  <si>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</si>
  <si>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</si>
  <si>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</si>
  <si>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</si>
  <si>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</si>
  <si>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</si>
  <si>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</si>
  <si>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</si>
  <si>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</si>
  <si>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</si>
  <si>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</si>
  <si>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</si>
  <si>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</si>
  <si>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</si>
  <si>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</si>
  <si>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</si>
  <si>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</si>
  <si>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</si>
  <si>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</si>
  <si>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</si>
  <si>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</si>
  <si>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</si>
  <si>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</si>
  <si>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</si>
  <si>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</si>
  <si>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</si>
  <si>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</si>
  <si>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</si>
  <si>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</si>
  <si>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</si>
  <si>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</si>
  <si>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</si>
  <si>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</si>
  <si>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</si>
  <si>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</si>
  <si>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</si>
  <si>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</si>
  <si>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</si>
  <si>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</si>
  <si>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</si>
  <si>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</si>
  <si>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</si>
  <si>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</si>
  <si>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</si>
  <si>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</si>
  <si>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</si>
  <si>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</si>
  <si>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</si>
  <si>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</si>
  <si>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</si>
  <si>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</si>
  <si>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</si>
  <si>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</si>
  <si>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</si>
  <si>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</si>
  <si>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</si>
  <si>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</si>
  <si>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</si>
  <si>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</si>
  <si>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</si>
  <si>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</si>
  <si>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</si>
  <si>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</si>
  <si>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</si>
  <si>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</si>
  <si>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</si>
  <si>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</si>
  <si>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</si>
  <si>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</si>
  <si>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</si>
  <si>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</si>
  <si>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</si>
  <si>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</si>
  <si>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</si>
  <si>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</si>
  <si>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</si>
  <si>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</si>
  <si>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</si>
  <si>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</si>
  <si>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</si>
  <si>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</si>
  <si>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</si>
  <si>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</si>
  <si>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</si>
  <si>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</si>
  <si>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</si>
  <si>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</si>
  <si>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</si>
  <si>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</si>
  <si>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</si>
  <si>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</si>
  <si>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</si>
  <si>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</si>
  <si>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</si>
  <si>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</si>
  <si>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</si>
  <si>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</si>
  <si>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</si>
  <si>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</si>
  <si>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</si>
  <si>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</si>
  <si>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</si>
  <si>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</si>
  <si>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</si>
  <si>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</si>
  <si>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</si>
  <si>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</si>
  <si>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</si>
  <si>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</si>
  <si>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</si>
  <si>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</si>
  <si>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</si>
  <si>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</si>
  <si>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</si>
  <si>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</si>
  <si>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</si>
  <si>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</si>
  <si>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</si>
  <si>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</si>
  <si>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</si>
  <si>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</si>
  <si>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</si>
  <si>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</si>
  <si>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</si>
  <si>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</si>
  <si>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</si>
  <si>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</si>
  <si>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</si>
  <si>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</si>
  <si>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</si>
  <si>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</si>
  <si>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</si>
  <si>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</si>
  <si>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</si>
  <si>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</si>
  <si>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</si>
  <si>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</si>
  <si>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</si>
  <si>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</si>
  <si>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</si>
  <si>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</si>
  <si>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</si>
  <si>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</si>
  <si>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</si>
  <si>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</si>
  <si>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</si>
  <si>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</si>
  <si>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</si>
  <si>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</si>
  <si>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</si>
  <si>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</si>
  <si>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</si>
  <si>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</si>
  <si>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</si>
  <si>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</si>
  <si>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</si>
  <si>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</si>
  <si>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</si>
  <si>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</si>
  <si>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</si>
  <si>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</si>
  <si>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</si>
  <si>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</si>
  <si>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</si>
  <si>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</si>
  <si>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</si>
  <si>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</si>
  <si>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</si>
  <si>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</si>
  <si>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</si>
  <si>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</si>
  <si>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</si>
  <si>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</si>
  <si>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</si>
  <si>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</si>
  <si>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</si>
  <si>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</si>
  <si>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</si>
  <si>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</si>
  <si>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</si>
  <si>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</si>
  <si>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</si>
  <si>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</si>
  <si>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</si>
  <si>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</si>
  <si>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</si>
  <si>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</si>
  <si>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</si>
  <si>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</si>
  <si>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</si>
  <si>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</si>
  <si>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</si>
  <si>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</si>
  <si>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</si>
  <si>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</si>
  <si>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</si>
  <si>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</si>
  <si>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</si>
  <si>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</si>
  <si>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</si>
  <si>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</si>
  <si>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</si>
  <si>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</si>
  <si>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</si>
  <si>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</si>
  <si>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</si>
  <si>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</si>
  <si>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</si>
  <si>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</si>
  <si>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</si>
  <si>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</si>
  <si>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</si>
  <si>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</si>
  <si>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</si>
  <si>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</si>
  <si>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</si>
  <si>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</si>
  <si>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</si>
  <si>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</si>
  <si>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</si>
  <si>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</si>
  <si>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</si>
  <si>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</si>
  <si>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</si>
  <si>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</si>
  <si>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</si>
  <si>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</si>
  <si>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</si>
  <si>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</si>
  <si>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</si>
  <si>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</si>
  <si>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</si>
  <si>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</si>
  <si>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</si>
  <si>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</si>
  <si>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</si>
  <si>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</si>
  <si>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</si>
  <si>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</si>
  <si>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</si>
  <si>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</si>
  <si>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</si>
  <si>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</si>
  <si>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</si>
  <si>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</si>
  <si>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</si>
  <si>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</si>
  <si>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</si>
  <si>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</si>
  <si>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</si>
  <si>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</si>
  <si>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</si>
  <si>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</si>
  <si>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</si>
  <si>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</si>
  <si>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</si>
  <si>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</si>
  <si>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</si>
  <si>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</si>
  <si>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</si>
  <si>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</si>
  <si>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</si>
  <si>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</si>
  <si>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</si>
  <si>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</si>
  <si>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</si>
  <si>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</si>
  <si>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</si>
  <si>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</si>
  <si>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</si>
  <si>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</si>
  <si>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</si>
  <si>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</si>
  <si>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</si>
  <si>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</si>
  <si>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</si>
  <si>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</si>
  <si>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</si>
  <si>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</si>
  <si>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</si>
  <si>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</si>
  <si>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</si>
  <si>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</si>
  <si>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</si>
  <si>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</si>
  <si>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</si>
  <si>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</si>
  <si>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</si>
  <si>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</si>
  <si>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</si>
  <si>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</si>
  <si>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</si>
  <si>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</si>
  <si>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</si>
  <si>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</si>
  <si>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</si>
  <si>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</si>
  <si>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</si>
  <si>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</si>
  <si>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</si>
  <si>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</si>
  <si>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</si>
  <si>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</si>
  <si>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</si>
  <si>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</si>
  <si>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</si>
  <si>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</si>
  <si>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</si>
  <si>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</si>
  <si>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</si>
  <si>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</si>
  <si>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</si>
  <si>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</si>
  <si>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</si>
  <si>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</si>
  <si>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</si>
  <si>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</si>
  <si>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</si>
  <si>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</si>
  <si>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</si>
  <si>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</si>
  <si>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</si>
  <si>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</si>
  <si>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</si>
  <si>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</si>
  <si>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</si>
  <si>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</si>
  <si>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</si>
  <si>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</si>
  <si>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</si>
  <si>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</si>
  <si>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</si>
  <si>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</si>
  <si>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</si>
  <si>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</si>
  <si>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</si>
  <si>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</si>
  <si>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</si>
  <si>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</si>
  <si>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</si>
  <si>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</si>
  <si>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</si>
  <si>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</si>
  <si>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</si>
  <si>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</si>
  <si>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</si>
  <si>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</si>
  <si>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</si>
  <si>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</si>
  <si>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</si>
  <si>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</si>
  <si>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</si>
  <si>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</si>
  <si>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</si>
  <si>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</si>
  <si>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</si>
  <si>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</si>
  <si>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</si>
  <si>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</si>
  <si>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</si>
  <si>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</si>
  <si>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</si>
  <si>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</si>
  <si>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</si>
  <si>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</si>
  <si>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</si>
  <si>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</si>
  <si>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</si>
  <si>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</si>
  <si>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</si>
  <si>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</si>
  <si>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</si>
  <si>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</si>
  <si>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</si>
  <si>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</si>
  <si>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</si>
  <si>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</si>
  <si>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</si>
  <si>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</si>
  <si>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</si>
  <si>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</si>
  <si>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</si>
  <si>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</si>
  <si>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</si>
  <si>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</si>
  <si>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</si>
  <si>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</si>
  <si>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</si>
  <si>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</si>
  <si>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</si>
  <si>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</si>
  <si>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</si>
  <si>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</si>
  <si>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</si>
  <si>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</si>
  <si>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</si>
  <si>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</si>
  <si>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</si>
  <si>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</si>
  <si>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</si>
  <si>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</si>
  <si>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</si>
  <si>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</si>
  <si>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</si>
  <si>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</si>
  <si>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</si>
  <si>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</si>
  <si>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</si>
  <si>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</si>
  <si>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</si>
  <si>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</si>
  <si>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</si>
  <si>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</si>
  <si>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</si>
  <si>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</si>
  <si>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</si>
  <si>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</si>
  <si>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</si>
  <si>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</si>
  <si>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</si>
  <si>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</si>
  <si>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</si>
  <si>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</si>
  <si>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</si>
  <si>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</si>
  <si>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</si>
  <si>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</si>
  <si>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</si>
  <si>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</si>
  <si>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</si>
  <si>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</si>
  <si>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</si>
  <si>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</si>
  <si>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</si>
  <si>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</si>
  <si>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</si>
  <si>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</si>
  <si>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</si>
  <si>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</si>
  <si>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</si>
  <si>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</si>
  <si>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</si>
  <si>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</si>
  <si>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</si>
  <si>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</si>
  <si>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</si>
  <si>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</si>
  <si>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</si>
  <si>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</si>
  <si>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</si>
  <si>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</si>
  <si>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</si>
  <si>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</si>
  <si>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</si>
  <si>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</si>
  <si>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</si>
  <si>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</si>
  <si>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</si>
  <si>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</si>
  <si>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</si>
  <si>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</si>
  <si>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</si>
  <si>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</si>
  <si>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</si>
  <si>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</si>
  <si>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</si>
  <si>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</si>
  <si>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</si>
  <si>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</si>
  <si>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</si>
  <si>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</si>
  <si>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</si>
  <si>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</si>
  <si>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</si>
  <si>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</si>
  <si>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</si>
  <si>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</si>
  <si>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</si>
  <si>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</si>
  <si>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</si>
  <si>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</si>
  <si>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</si>
  <si>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</si>
  <si>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</si>
  <si>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</si>
  <si>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</si>
  <si>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</si>
  <si>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</si>
  <si>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</si>
  <si>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</si>
  <si>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</si>
  <si>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</si>
  <si>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</si>
  <si>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</si>
  <si>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</si>
  <si>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</si>
  <si>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</si>
  <si>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</si>
  <si>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</si>
  <si>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</si>
  <si>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</si>
  <si>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</si>
  <si>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</si>
  <si>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</si>
  <si>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</si>
  <si>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</si>
  <si>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</si>
  <si>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</si>
  <si>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</si>
  <si>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</si>
  <si>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</si>
  <si>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</si>
  <si>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</si>
  <si>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</si>
  <si>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</si>
  <si>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</si>
  <si>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</si>
  <si>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</si>
  <si>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</si>
  <si>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</si>
  <si>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</si>
  <si>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</si>
  <si>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</si>
  <si>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</si>
  <si>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</si>
  <si>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</si>
  <si>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</si>
  <si>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</si>
  <si>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</si>
  <si>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</si>
  <si>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</si>
  <si>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</si>
  <si>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</si>
  <si>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</si>
  <si>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</si>
  <si>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</si>
  <si>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</si>
  <si>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</si>
  <si>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</si>
  <si>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</si>
  <si>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</si>
  <si>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</si>
  <si>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</si>
  <si>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</si>
  <si>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</si>
  <si>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</si>
  <si>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</si>
  <si>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</si>
  <si>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</si>
  <si>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</si>
  <si>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</si>
  <si>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</si>
  <si>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</si>
  <si>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</si>
  <si>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</si>
  <si>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</si>
  <si>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</si>
  <si>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</si>
  <si>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</si>
  <si>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</si>
  <si>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</si>
  <si>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</si>
  <si>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</si>
  <si>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</si>
  <si>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</si>
  <si>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</si>
  <si>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</si>
  <si>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</si>
  <si>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</si>
  <si>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</si>
  <si>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</si>
  <si>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</si>
  <si>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</si>
  <si>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</si>
  <si>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</si>
  <si>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</si>
  <si>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</si>
  <si>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</si>
  <si>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</si>
  <si>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</si>
  <si>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</si>
  <si>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</si>
  <si>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</si>
  <si>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</si>
  <si>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</si>
  <si>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</si>
  <si>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</si>
  <si>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</si>
  <si>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</si>
  <si>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</si>
  <si>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</si>
  <si>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</si>
  <si>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</si>
  <si>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</si>
  <si>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</si>
  <si>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</si>
  <si>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</si>
  <si>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</si>
  <si>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</si>
  <si>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</si>
  <si>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</si>
  <si>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</si>
  <si>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</si>
  <si>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</si>
  <si>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</si>
  <si>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</si>
  <si>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</si>
  <si>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</si>
  <si>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</si>
  <si>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</si>
  <si>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</si>
  <si>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</si>
  <si>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</si>
  <si>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</si>
  <si>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</si>
  <si>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</si>
  <si>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</si>
  <si>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</si>
  <si>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</si>
  <si>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</si>
  <si>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</si>
  <si>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</si>
  <si>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</si>
  <si>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</si>
  <si>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</si>
  <si>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</si>
  <si>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</si>
  <si>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</si>
  <si>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</si>
  <si>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</si>
  <si>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</si>
  <si>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</si>
  <si>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</si>
  <si>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</si>
  <si>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</si>
  <si>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</si>
  <si>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</si>
  <si>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</si>
  <si>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</si>
  <si>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</si>
  <si>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</si>
  <si>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</si>
  <si>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</si>
  <si>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</si>
  <si>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</si>
  <si>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</si>
  <si>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</si>
  <si>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</si>
  <si>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</si>
  <si>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</si>
  <si>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</si>
  <si>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</si>
  <si>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</si>
  <si>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</si>
  <si>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</si>
  <si>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</si>
  <si>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</si>
  <si>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</si>
  <si>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</si>
  <si>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</si>
  <si>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</si>
  <si>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</si>
  <si>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</si>
  <si>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</si>
  <si>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</si>
  <si>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</si>
  <si>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</si>
  <si>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</si>
  <si>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</si>
  <si>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</si>
  <si>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</si>
  <si>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</si>
  <si>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</si>
  <si>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</si>
  <si>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</si>
  <si>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</si>
  <si>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</si>
  <si>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</si>
  <si>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</si>
  <si>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</si>
  <si>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</si>
  <si>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</si>
  <si>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</si>
  <si>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</si>
  <si>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</si>
  <si>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</si>
  <si>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</si>
  <si>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</si>
  <si>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</si>
  <si>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</si>
  <si>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</si>
  <si>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</si>
  <si>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</si>
  <si>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</si>
  <si>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</si>
  <si>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</si>
  <si>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</si>
  <si>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</si>
  <si>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</si>
  <si>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</si>
  <si>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</si>
  <si>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</si>
  <si>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</si>
  <si>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</si>
  <si>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</si>
  <si>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</si>
  <si>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</si>
  <si>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</si>
  <si>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</si>
  <si>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</si>
  <si>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</si>
  <si>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</si>
  <si>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</si>
  <si>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</si>
  <si>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</si>
  <si>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</si>
  <si>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</si>
  <si>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</si>
  <si>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</si>
  <si>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</si>
  <si>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</si>
  <si>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</si>
  <si>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</si>
  <si>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</si>
  <si>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</si>
  <si>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</si>
  <si>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</si>
  <si>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</si>
  <si>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</si>
  <si>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</si>
  <si>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</si>
  <si>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</si>
  <si>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</si>
  <si>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</si>
  <si>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</si>
  <si>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</si>
  <si>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</si>
  <si>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</si>
  <si>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</si>
  <si>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</si>
  <si>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</si>
  <si>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</si>
  <si>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</si>
  <si>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</si>
  <si>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</si>
  <si>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</si>
  <si>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</si>
  <si>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</si>
  <si>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</si>
  <si>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</si>
  <si>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</si>
  <si>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</si>
  <si>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</si>
  <si>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</si>
  <si>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</si>
  <si>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</si>
  <si>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</si>
  <si>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</si>
  <si>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</si>
  <si>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</si>
  <si>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</si>
  <si>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</si>
  <si>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</si>
  <si>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</si>
  <si>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</si>
  <si>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</si>
  <si>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</si>
  <si>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</si>
  <si>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</si>
  <si>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</si>
  <si>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</si>
  <si>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</si>
  <si>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</si>
  <si>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</si>
  <si>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</si>
  <si>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</si>
  <si>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</si>
  <si>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</si>
  <si>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</si>
  <si>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</si>
  <si>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</si>
  <si>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</si>
  <si>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</si>
  <si>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</si>
  <si>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</si>
  <si>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</si>
  <si>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</si>
  <si>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</si>
  <si>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</si>
  <si>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</si>
  <si>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</si>
  <si>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</si>
  <si>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</si>
  <si>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</si>
  <si>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</si>
  <si>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</si>
  <si>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</si>
  <si>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</si>
  <si>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</si>
  <si>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</si>
  <si>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</si>
  <si>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</si>
  <si>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</si>
  <si>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</si>
  <si>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</si>
  <si>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</si>
  <si>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</si>
  <si>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</si>
  <si>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</si>
  <si>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</si>
  <si>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</si>
  <si>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</si>
  <si>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</si>
  <si>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</si>
  <si>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</si>
  <si>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</si>
  <si>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</si>
  <si>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</si>
  <si>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</si>
  <si>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</si>
  <si>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</si>
  <si>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</si>
  <si>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</si>
  <si>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</si>
  <si>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</si>
  <si>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</si>
  <si>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</si>
  <si>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</si>
  <si>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</si>
  <si>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</si>
  <si>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</si>
  <si>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</si>
  <si>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</si>
  <si>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</si>
  <si>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</si>
  <si>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</si>
  <si>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</si>
  <si>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</si>
  <si>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</si>
  <si>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</si>
  <si>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</si>
  <si>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</si>
  <si>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</si>
  <si>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</si>
  <si>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</si>
  <si>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</si>
  <si>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</si>
  <si>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</si>
  <si>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</si>
  <si>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</si>
  <si>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</si>
  <si>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</si>
  <si>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</si>
  <si>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</si>
  <si>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</si>
  <si>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</si>
  <si>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</si>
  <si>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</si>
  <si>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</si>
  <si>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</si>
  <si>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</si>
  <si>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</si>
  <si>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</si>
  <si>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</si>
  <si>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</si>
  <si>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</si>
  <si>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</si>
  <si>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</si>
  <si>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</si>
  <si>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</si>
  <si>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</si>
  <si>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</si>
  <si>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</si>
  <si>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</si>
  <si>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</si>
  <si>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</si>
  <si>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</si>
  <si>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</si>
  <si>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</si>
  <si>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</si>
  <si>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</si>
  <si>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</si>
  <si>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</si>
  <si>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</si>
  <si>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</si>
  <si>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</si>
  <si>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</si>
  <si>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</si>
  <si>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</si>
  <si>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</si>
  <si>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</si>
  <si>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</si>
  <si>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</si>
  <si>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</si>
  <si>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</si>
  <si>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</si>
  <si>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</si>
  <si>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</si>
  <si>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</si>
  <si>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</si>
  <si>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</si>
  <si>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</si>
  <si>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</si>
  <si>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</si>
  <si>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</si>
  <si>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</si>
  <si>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</si>
  <si>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</si>
  <si>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</si>
  <si>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</si>
  <si>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</si>
  <si>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</si>
  <si>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</si>
  <si>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</si>
  <si>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</si>
  <si>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</si>
  <si>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</si>
  <si>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</si>
  <si>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</si>
  <si>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</si>
  <si>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</si>
  <si>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</si>
  <si>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</si>
  <si>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</si>
  <si>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</si>
  <si>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</si>
  <si>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</si>
  <si>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</si>
  <si>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</si>
  <si>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</si>
  <si>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</si>
  <si>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</si>
  <si>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</si>
  <si>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</si>
  <si>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</si>
  <si>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</si>
  <si>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</si>
  <si>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</si>
  <si>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</si>
  <si>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</si>
  <si>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</si>
  <si>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</si>
  <si>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</si>
  <si>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</si>
  <si>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</si>
  <si>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</si>
  <si>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</si>
  <si>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</si>
  <si>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</si>
  <si>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</si>
  <si>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</si>
  <si>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</si>
  <si>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</si>
  <si>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</si>
  <si>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</si>
  <si>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</si>
  <si>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</si>
  <si>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</si>
  <si>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</si>
  <si>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</si>
  <si>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</si>
  <si>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</si>
  <si>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</si>
  <si>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</si>
  <si>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</si>
  <si>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</si>
  <si>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</si>
  <si>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</si>
  <si>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</si>
  <si>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</si>
  <si>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</si>
  <si>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</si>
  <si>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</si>
  <si>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</si>
  <si>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</si>
  <si>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</si>
  <si>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</si>
  <si>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</si>
  <si>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</si>
  <si>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</si>
  <si>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</si>
  <si>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</si>
  <si>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</si>
  <si>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</si>
  <si>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</si>
  <si>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</si>
  <si>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</si>
  <si>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</si>
  <si>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</si>
  <si>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</si>
  <si>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</si>
  <si>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</si>
  <si>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</si>
  <si>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</si>
  <si>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</si>
  <si>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</si>
  <si>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</si>
  <si>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</si>
  <si>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</si>
  <si>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</si>
  <si>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</si>
  <si>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</si>
  <si>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</si>
  <si>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</si>
  <si>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</si>
  <si>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</si>
  <si>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</si>
  <si>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</si>
  <si>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</si>
  <si>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</si>
  <si>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</si>
  <si>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</si>
  <si>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</si>
  <si>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</si>
  <si>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</si>
  <si>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</si>
  <si>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</si>
  <si>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</si>
  <si>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</si>
  <si>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</si>
  <si>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</si>
  <si>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</si>
  <si>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</si>
  <si>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</si>
  <si>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</si>
  <si>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</si>
  <si>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</si>
  <si>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</si>
  <si>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</si>
  <si>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</si>
  <si>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</si>
  <si>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</si>
  <si>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</si>
  <si>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</si>
  <si>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</si>
  <si>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</si>
  <si>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</si>
  <si>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</si>
  <si>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</si>
  <si>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</si>
  <si>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</si>
  <si>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</si>
  <si>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</si>
  <si>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</si>
  <si>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</si>
  <si>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</si>
  <si>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</si>
  <si>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</si>
  <si>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</si>
  <si>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</si>
  <si>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</si>
  <si>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</si>
  <si>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</si>
  <si>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</si>
  <si>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</si>
  <si>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</si>
  <si>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</si>
  <si>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</si>
  <si>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</si>
  <si>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</si>
  <si>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</si>
  <si>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</si>
  <si>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</si>
  <si>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</si>
  <si>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</si>
  <si>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</si>
  <si>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</si>
  <si>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</si>
  <si>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</si>
  <si>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</si>
  <si>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</si>
  <si>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</si>
  <si>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</si>
  <si>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</si>
  <si>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</si>
  <si>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</si>
  <si>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</si>
  <si>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</si>
  <si>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</si>
  <si>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</si>
  <si>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</si>
  <si>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</si>
  <si>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</si>
  <si>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</si>
  <si>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</si>
  <si>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</si>
  <si>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</si>
  <si>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</si>
  <si>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</si>
  <si>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</si>
  <si>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</si>
  <si>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</si>
  <si>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</si>
  <si>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</si>
  <si>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</si>
  <si>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</si>
  <si>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</si>
  <si>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</si>
  <si>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</si>
  <si>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</si>
  <si>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</si>
  <si>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</si>
  <si>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</si>
  <si>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</si>
  <si>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</si>
  <si>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</si>
  <si>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</si>
  <si>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</si>
  <si>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</si>
  <si>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</si>
  <si>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</si>
  <si>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</si>
  <si>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</si>
  <si>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</si>
  <si>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</si>
  <si>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</si>
  <si>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</si>
  <si>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</si>
  <si>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</si>
  <si>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</si>
  <si>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</si>
  <si>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</si>
  <si>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</si>
  <si>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</si>
  <si>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</si>
  <si>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</si>
  <si>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</si>
  <si>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</si>
  <si>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</si>
  <si>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</si>
  <si>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</si>
  <si>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</si>
  <si>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</si>
  <si>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</si>
  <si>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</si>
  <si>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</si>
  <si>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</si>
  <si>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</si>
  <si>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</si>
  <si>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</si>
  <si>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</si>
  <si>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</si>
  <si>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</si>
  <si>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</si>
  <si>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</si>
  <si>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</si>
  <si>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</si>
  <si>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</si>
  <si>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</si>
  <si>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</si>
  <si>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</si>
  <si>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</si>
  <si>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</si>
  <si>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</si>
  <si>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</si>
  <si>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</si>
  <si>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</si>
  <si>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</si>
  <si>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</si>
  <si>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</si>
  <si>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</si>
  <si>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</si>
  <si>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</si>
  <si>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</si>
  <si>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</si>
  <si>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</si>
  <si>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</si>
  <si>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</si>
  <si>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</si>
  <si>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</si>
  <si>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</si>
  <si>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</si>
  <si>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</si>
  <si>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</si>
  <si>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</si>
  <si>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</si>
  <si>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</si>
  <si>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</si>
  <si>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</si>
  <si>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</si>
  <si>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</si>
  <si>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</si>
  <si>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</si>
  <si>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</si>
  <si>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</si>
  <si>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</si>
  <si>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</si>
  <si>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</si>
  <si>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</si>
  <si>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</si>
  <si>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</si>
  <si>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</si>
  <si>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</si>
  <si>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</si>
  <si>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</si>
  <si>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</si>
  <si>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</si>
  <si>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</si>
  <si>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</si>
  <si>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</si>
  <si>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</si>
  <si>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</si>
  <si>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</si>
  <si>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</si>
  <si>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</si>
  <si>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</si>
  <si>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</si>
  <si>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</si>
  <si>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</si>
  <si>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</si>
  <si>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</si>
  <si>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</si>
  <si>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</si>
  <si>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</si>
  <si>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</si>
  <si>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</si>
  <si>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</si>
  <si>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</si>
  <si>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</si>
  <si>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</si>
  <si>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</si>
  <si>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</si>
  <si>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</si>
  <si>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</si>
  <si>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</si>
  <si>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</si>
  <si>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</si>
  <si>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</si>
  <si>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</si>
  <si>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</si>
  <si>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</si>
  <si>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</si>
  <si>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</si>
  <si>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</si>
  <si>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</si>
  <si>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</si>
  <si>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</si>
  <si>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</si>
  <si>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</si>
  <si>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</si>
  <si>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</si>
  <si>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</si>
  <si>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</si>
  <si>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</si>
  <si>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</si>
  <si>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</si>
  <si>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</si>
  <si>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</si>
  <si>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</si>
  <si>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</si>
  <si>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</si>
  <si>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</si>
  <si>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</si>
  <si>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</si>
  <si>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</si>
  <si>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</si>
  <si>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</si>
  <si>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</si>
  <si>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</si>
  <si>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</si>
  <si>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</si>
  <si>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</si>
  <si>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</si>
  <si>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</si>
  <si>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</si>
  <si>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</si>
  <si>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</si>
  <si>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</si>
  <si>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</si>
  <si>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</si>
  <si>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</si>
  <si>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</si>
  <si>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</si>
  <si>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</si>
  <si>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</si>
  <si>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</si>
  <si>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</si>
  <si>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</si>
  <si>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</si>
  <si>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</si>
  <si>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</si>
  <si>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</si>
  <si>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</si>
  <si>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</si>
  <si>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</si>
  <si>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</si>
  <si>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</si>
  <si>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</si>
  <si>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</si>
  <si>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</si>
  <si>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</si>
  <si>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</si>
  <si>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</si>
  <si>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</si>
  <si>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</si>
  <si>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</si>
  <si>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</si>
  <si>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</si>
  <si>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</si>
  <si>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</si>
  <si>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</si>
  <si>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</si>
  <si>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</si>
  <si>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</si>
  <si>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</si>
  <si>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</si>
  <si>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</si>
  <si>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</si>
  <si>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</si>
  <si>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</si>
  <si>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</si>
  <si>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</si>
  <si>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</si>
  <si>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</si>
  <si>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</si>
  <si>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</si>
  <si>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</si>
  <si>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</si>
  <si>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</si>
  <si>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</si>
  <si>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</si>
  <si>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</si>
  <si>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</si>
  <si>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</si>
  <si>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</si>
  <si>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</si>
  <si>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</si>
  <si>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</si>
  <si>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</si>
  <si>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</si>
  <si>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</si>
  <si>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</si>
  <si>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</si>
  <si>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</si>
  <si>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</si>
  <si>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</si>
  <si>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</si>
  <si>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</si>
  <si>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</si>
  <si>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</si>
  <si>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</si>
  <si>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</si>
  <si>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</si>
  <si>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</si>
  <si>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</si>
  <si>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</si>
  <si>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</si>
  <si>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</si>
  <si>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</si>
  <si>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</si>
  <si>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</si>
  <si>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</si>
  <si>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</si>
  <si>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</si>
  <si>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</si>
  <si>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</si>
  <si>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</si>
  <si>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</si>
  <si>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</si>
  <si>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</si>
  <si>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</si>
  <si>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</si>
  <si>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</si>
  <si>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</si>
  <si>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</si>
  <si>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</si>
  <si>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</si>
  <si>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</si>
  <si>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</si>
  <si>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</si>
  <si>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</si>
  <si>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</si>
  <si>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</si>
  <si>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</si>
  <si>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</si>
  <si>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</si>
  <si>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</si>
  <si>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</si>
  <si>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</si>
  <si>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</si>
  <si>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</si>
  <si>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</si>
  <si>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</si>
  <si>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</si>
  <si>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</si>
  <si>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</si>
  <si>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</si>
  <si>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</si>
  <si>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</si>
  <si>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</si>
  <si>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</si>
  <si>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</si>
  <si>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</si>
  <si>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</si>
  <si>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</si>
  <si>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</si>
  <si>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</si>
  <si>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</si>
  <si>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</si>
  <si>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</si>
  <si>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</si>
  <si>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17-2013-0209</t>
  </si>
  <si>
    <t>Desarrollar acciones a través de la modalidad Recuperación Nutricional con Enfoque Comunitario, Centro de Recuperación Nutricional que contribuyan al mejoramiento y/o recuperación  de los niños y las niñas menores de cinco años con desnutrición global, aguda y en riesgo, con la participación activa de la familia y la comunidad y la articulación de las instituciones del sistema Nacional de Bienestar Familiar en concordancia con lo establecido en el lineamiento técnico.</t>
  </si>
  <si>
    <t>17-2013-0230</t>
  </si>
  <si>
    <t>Atender integralmente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dicha atención.</t>
  </si>
  <si>
    <t>17-2014-0136</t>
  </si>
  <si>
    <t>Atender integralmente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SERVICIO, para que este asuma con su personal y bajo su exclusiva responsabilidad dicha atención.</t>
  </si>
  <si>
    <t>17-2014-0204</t>
  </si>
  <si>
    <t>17-0257-2014</t>
  </si>
  <si>
    <t>Atender integralmente a la primera infancia en el marco de la estrategia  "De Cero a Siempre", de conformidad con las directrices,  lineamientos y parametros establecidos por el ICBF, asi como regular las relaciones entre las partes derivadas de la entrega de aportes del ICBF a LA EAS, para que este asuma bajo su exclusiva responsabilidad dicha atención.</t>
  </si>
  <si>
    <t>17-0346-2014</t>
  </si>
  <si>
    <t>Atender a niños y niñas menores de 5 años, o hasta su ingreso al grado de transición, y a mujeres gestantes y en periodo de lactancia en los servicios de educacion inicial y cuidado, con el fin de promover el desarrollo integral de la primera infancia con calidad, de conformidad con los lineamientos, las directrices, y parametros establecidos por el ICBF.</t>
  </si>
  <si>
    <t>17-0008-2015</t>
  </si>
  <si>
    <t>ATENDER A NIÑOS Y NIÑAS MENORES DE 5 AÑOS, O HASTA SU INGRESO AL GRADO DE TRANSICION, EN LOS SERVICIOS DE EDUCACIÓN INICIAL Y CUIDADO, CON EL FIN DE PROMOVER EL DESARROLLO INTEGRAL DE LA PRIMERA INFANCIA CON CALIDAD, DE CONFORMIDAD CON LOS LINEAMIENTOS, LAS DIRECTRICES, PARAMETROS Y ESTANDARES ESTABLECIDOS POR EL ICBF.</t>
  </si>
  <si>
    <t>17-0009-2015</t>
  </si>
  <si>
    <t>ALCALDIA DE LA DORADA</t>
  </si>
  <si>
    <t>06050801</t>
  </si>
  <si>
    <t>210709014</t>
  </si>
  <si>
    <t>06041003</t>
  </si>
  <si>
    <t>10081017</t>
  </si>
  <si>
    <t>01031105</t>
  </si>
  <si>
    <t>14041101</t>
  </si>
  <si>
    <t>02041215</t>
  </si>
  <si>
    <t>20121201</t>
  </si>
  <si>
    <t>06101601</t>
  </si>
  <si>
    <t>AUNAR ESFUERZOS TECNICOS, ADMINISTRATIVOS Y FINANCEROS PARA IMPULSAR EL MEJORAMIENTO DE LAS CONDICIONES DE VIDA DE PERSONAS CON CAPACIDADES DIFERENTES DEL MUNICIPIO DE LA DORADA DEPARTAMENTO DE CALDAS.</t>
  </si>
  <si>
    <t>PRESTACIÓN DE SERVICIOS PARA LA ATENCIÓN DE LOS NIÑOS Y NIÑAS Y ADOLECENTES CON DISCAPACIDAD FISICA E INTELECTUAL DEL SISBEN 1 Y 2 DEL MUNICIPIO DE LA DORADA.</t>
  </si>
  <si>
    <t>ENTREGAR EN PRESTAMO DE USO UN BIEN INMUEBLE DE PROPIEDAD DEL MUNICIPIO DE LA DORADA CALDAS, PARA APOYAR LAS ACTIVIDADES SOCIALES A REALIZAR POR LA FUNDACIÓN.</t>
  </si>
  <si>
    <t>AUNAR  ESFUERZOS COMUNES ENTRE LA FUNDACIÓN Y LA ALCALDIA MUNICIPAL DE LA DORADA CON EL FIN DE BRINDAR ATENCIÓN DE NIÑOS Y NIÑAS CON NECESIDADES EDUCATIVAS ESPECIALES DEL MUNICIPIO DE LA DORADA PRIORIZANDO LOS NIVELES 1 Y 2 DEL SISBEN, DESPLAZADOS Y POBLACIÓN POBRE Y VULNERABLE.</t>
  </si>
  <si>
    <t>AUNAR ESFUERZOS QUE PROPENDAN POR FORTALECER LA EDUCACIÓN DE NIÑOS CON NECESIDADES EDUCATIVAS ESPECIALES DEL MUNICIPIO DE LA DORADA</t>
  </si>
  <si>
    <t>EL ASOCIADO SE OBLIGARA A AUNAR ESFUERZOS PARA LA ATENCIÓN INTEGRAL DE NIÑOS CON SITUACIÓN DE DISCAPACIDAD FISICA E INTELECTUAL DEL MUNICIPIO DE LA DORADA PRIORIZANDO LOS NIVELES 1 Y 2 DEL SISBEN</t>
  </si>
  <si>
    <t>AUNAR ESFUERZOS PARA LA REALIZACIÓN DE ACTIVIDADES ARTISTICAS, RECREATIVAS, CULTURALES, LUDICAS, DEPORTIVAS, FISICAS Y COMPLEMENTOS NUTRICIONALES DURANTE EL MES DE DICIEMBRE PARA LOS NIÑOS EN SITUACIÓN DE DISCAPACIDAD.</t>
  </si>
  <si>
    <t>GOBERNACIÓN DE CALDAS</t>
  </si>
  <si>
    <t>24102017-0865</t>
  </si>
  <si>
    <t>Realizar talleres y asesorias a los docentes de las instituciones educativas de la Dorada - Caldas, a través de charlas motivacionales , experiencias y practicas pedagogicas, en tres (3) establecimientos educativos del municipio de la Dorada del Departamento de Caldas.</t>
  </si>
  <si>
    <t>19012018-0336</t>
  </si>
  <si>
    <t>Realizar talleres y asesorias a los docentes de las instituciones educativas de la Dorada - Caldas, a través de charlas motivacionales , experiencias y practicas pedagogicas, en tres (3) establecimientos educativos del municipio de la Dorada del Departame</t>
  </si>
  <si>
    <t>19012018-0408</t>
  </si>
  <si>
    <t>Prestar los servicios para implementación del programa de cuidadores de personas con discapacidad en los municipios: Anserma, Manzanares, Marquetalia, Norcasia, Pacora, Palstina, Risaralda; Salamina, y Viterbo desarrollando la propuesta: "Estrategias de comportamientos en el cuidado con amor y atencion a la persona con discapacidad, fortalecimiento de la autoestima con compromiso y sensibilidad.</t>
  </si>
  <si>
    <t>17-0297-2014</t>
  </si>
  <si>
    <t>Desarrollar acciones a través de la modalidad de Recuperación Nutricional con Enfoque comunitario que contribuyan al mejoramiento y/o recuperación de los niños y niñas menores de cinco años con desnutrición global, aguda y en riesgo, con la participación activa de la familia y la comunidad y la articulación de las instituciones del sistema nacional de bienestar familiar en concordancia con lo establecido en el lineamiento tecnico.</t>
  </si>
  <si>
    <t>17-0143-2020</t>
  </si>
  <si>
    <t>PRESTAR LOS SERVICIOS DE EDUCACIÓN INICIAL EN EL MARCO DE LA ATENCIÓN INTEGRAL EN CENTROS DE DESARROLLO INFANTIL -CDI CON ARRIENDO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t>
  </si>
  <si>
    <t>17-0152-2020</t>
  </si>
  <si>
    <t>PRESTAR LOS SERVICIOS DE EDUCACIÓN INICIAL EN EL MARCO DE LA ATENCIÓN INTEGRAL EN CENTROS DE DESARROLLO INFANTIL -CDI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t>
  </si>
  <si>
    <t>ANDRES FEIPE PATIÑO GONZALEZ</t>
  </si>
  <si>
    <t>ANDRES FELIPE PATIÑO GONZALEZ</t>
  </si>
  <si>
    <t>fundacionfandis@gmail.com</t>
  </si>
  <si>
    <t>CL 7A # 7A-50 La Dorada</t>
  </si>
  <si>
    <t>CARRERA 2 # 11-34 Piso 2 Barrio Centro, La dorada Caldas</t>
  </si>
  <si>
    <t>3186142007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</si>
  <si>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</si>
  <si>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2021-17-10000514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</si>
</sst>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4" zoomScale="85" zoomScaleNormal="85" zoomScaleSheetLayoutView="40" zoomScalePageLayoutView="40" workbookViewId="0">
      <selection activeCell="D18" sqref="D1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2727</v>
      </c>
      <c r="D15" s="35"/>
      <c r="E15" s="35"/>
      <c r="F15" s="5"/>
      <c r="G15" s="32" t="s">
        <v>1168</v>
      </c>
      <c r="H15" s="103" t="s">
        <v>64</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810002998</v>
      </c>
      <c r="C20" s="5"/>
      <c r="D20" s="73"/>
      <c r="E20" s="5"/>
      <c r="F20" s="5"/>
      <c r="G20" s="5"/>
      <c r="H20" s="186"/>
      <c r="I20" s="149" t="s">
        <v>64</v>
      </c>
      <c r="J20" s="150" t="s">
        <v>394</v>
      </c>
      <c r="K20" s="151">
        <v>994600400</v>
      </c>
      <c r="L20" s="152">
        <v>44211</v>
      </c>
      <c r="M20" s="152">
        <v>44561</v>
      </c>
      <c r="N20" s="135">
        <f>+(M20-L20)/30</f>
        <v>11.666666666666666</v>
      </c>
      <c r="O20" s="138"/>
      <c r="U20" s="134"/>
      <c r="V20" s="105">
        <f ca="1">NOW()</f>
        <v>44192.572472106483</v>
      </c>
      <c r="W20" s="105">
        <f ca="1">NOW()</f>
        <v>44192.572472106483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DE ATENCION A NIÑOS DISCAPACITADOS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2726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41175</v>
      </c>
      <c r="F48" s="145">
        <v>41988</v>
      </c>
      <c r="G48" s="160">
        <f>IF(AND(E48&lt;&gt;"",F48&lt;&gt;""),((F48-E48)/30),"")</f>
        <v>27.1</v>
      </c>
      <c r="H48" s="114" t="s">
        <v>2677</v>
      </c>
      <c r="I48" s="113" t="s">
        <v>64</v>
      </c>
      <c r="J48" s="113" t="s">
        <v>386</v>
      </c>
      <c r="K48" s="116">
        <v>500935967</v>
      </c>
      <c r="L48" s="115" t="s">
        <v>1148</v>
      </c>
      <c r="M48" s="117">
        <v>1</v>
      </c>
      <c r="N48" s="115" t="s">
        <v>27</v>
      </c>
      <c r="O48" s="115" t="s">
        <v>26</v>
      </c>
      <c r="P48" s="78"/>
    </row>
    <row r="49" spans="1:16" s="6" customFormat="1" ht="24.75" customHeight="1" x14ac:dyDescent="0.25">
      <c r="A49" s="143">
        <v>2</v>
      </c>
      <c r="B49" s="111" t="s">
        <v>2665</v>
      </c>
      <c r="C49" s="112" t="s">
        <v>31</v>
      </c>
      <c r="D49" s="110" t="s">
        <v>2678</v>
      </c>
      <c r="E49" s="145">
        <v>41578</v>
      </c>
      <c r="F49" s="145">
        <v>41639</v>
      </c>
      <c r="G49" s="160">
        <f t="shared" ref="G49:G50" si="2">IF(AND(E49&lt;&gt;"",F49&lt;&gt;""),((F49-E49)/30),"")</f>
        <v>2.0333333333333332</v>
      </c>
      <c r="H49" s="114" t="s">
        <v>2679</v>
      </c>
      <c r="I49" s="113" t="s">
        <v>64</v>
      </c>
      <c r="J49" s="113" t="s">
        <v>384</v>
      </c>
      <c r="K49" s="116">
        <v>141339952</v>
      </c>
      <c r="L49" s="124" t="s">
        <v>1148</v>
      </c>
      <c r="M49" s="117">
        <v>1</v>
      </c>
      <c r="N49" s="115" t="s">
        <v>27</v>
      </c>
      <c r="O49" s="115" t="s">
        <v>26</v>
      </c>
      <c r="P49" s="78"/>
    </row>
    <row r="50" spans="1:16" s="6" customFormat="1" ht="24.75" customHeight="1" x14ac:dyDescent="0.25">
      <c r="A50" s="143">
        <v>3</v>
      </c>
      <c r="B50" s="111" t="s">
        <v>2665</v>
      </c>
      <c r="C50" s="112" t="s">
        <v>31</v>
      </c>
      <c r="D50" s="110" t="s">
        <v>2680</v>
      </c>
      <c r="E50" s="145">
        <v>41656</v>
      </c>
      <c r="F50" s="145">
        <v>41943</v>
      </c>
      <c r="G50" s="160">
        <f t="shared" si="2"/>
        <v>9.5666666666666664</v>
      </c>
      <c r="H50" s="119" t="s">
        <v>2681</v>
      </c>
      <c r="I50" s="113" t="s">
        <v>64</v>
      </c>
      <c r="J50" s="113" t="s">
        <v>384</v>
      </c>
      <c r="K50" s="116">
        <v>672881633</v>
      </c>
      <c r="L50" s="124" t="s">
        <v>1148</v>
      </c>
      <c r="M50" s="117">
        <v>1</v>
      </c>
      <c r="N50" s="115" t="s">
        <v>27</v>
      </c>
      <c r="O50" s="115" t="s">
        <v>26</v>
      </c>
      <c r="P50" s="78"/>
    </row>
    <row r="51" spans="1:16" s="6" customFormat="1" ht="24.75" customHeight="1" outlineLevel="1" x14ac:dyDescent="0.25">
      <c r="A51" s="143">
        <v>4</v>
      </c>
      <c r="B51" s="111" t="s">
        <v>2665</v>
      </c>
      <c r="C51" s="112" t="s">
        <v>31</v>
      </c>
      <c r="D51" s="110" t="s">
        <v>2682</v>
      </c>
      <c r="E51" s="145">
        <v>41852</v>
      </c>
      <c r="F51" s="145">
        <v>41943</v>
      </c>
      <c r="G51" s="160">
        <f t="shared" ref="G51:G107" si="3">IF(AND(E51&lt;&gt;"",F51&lt;&gt;""),((F51-E51)/30),"")</f>
        <v>3.0333333333333332</v>
      </c>
      <c r="H51" s="114" t="s">
        <v>2681</v>
      </c>
      <c r="I51" s="113" t="s">
        <v>64</v>
      </c>
      <c r="J51" s="113" t="s">
        <v>384</v>
      </c>
      <c r="K51" s="116">
        <v>209547432</v>
      </c>
      <c r="L51" s="124" t="s">
        <v>1148</v>
      </c>
      <c r="M51" s="117">
        <v>1</v>
      </c>
      <c r="N51" s="115" t="s">
        <v>27</v>
      </c>
      <c r="O51" s="115" t="s">
        <v>26</v>
      </c>
      <c r="P51" s="78"/>
    </row>
    <row r="52" spans="1:16" s="7" customFormat="1" ht="24.75" customHeight="1" outlineLevel="1" x14ac:dyDescent="0.25">
      <c r="A52" s="144">
        <v>5</v>
      </c>
      <c r="B52" s="111" t="s">
        <v>2665</v>
      </c>
      <c r="C52" s="112" t="s">
        <v>31</v>
      </c>
      <c r="D52" s="110" t="s">
        <v>2683</v>
      </c>
      <c r="E52" s="145">
        <v>41944</v>
      </c>
      <c r="F52" s="145">
        <v>42004</v>
      </c>
      <c r="G52" s="160">
        <f t="shared" si="3"/>
        <v>2</v>
      </c>
      <c r="H52" s="119" t="s">
        <v>2684</v>
      </c>
      <c r="I52" s="113" t="s">
        <v>64</v>
      </c>
      <c r="J52" s="113" t="s">
        <v>384</v>
      </c>
      <c r="K52" s="116">
        <v>201425134</v>
      </c>
      <c r="L52" s="124" t="s">
        <v>1148</v>
      </c>
      <c r="M52" s="117">
        <v>1</v>
      </c>
      <c r="N52" s="115" t="s">
        <v>27</v>
      </c>
      <c r="O52" s="115" t="s">
        <v>26</v>
      </c>
      <c r="P52" s="79"/>
    </row>
    <row r="53" spans="1:16" s="7" customFormat="1" ht="24.75" customHeight="1" outlineLevel="1" x14ac:dyDescent="0.25">
      <c r="A53" s="144">
        <v>6</v>
      </c>
      <c r="B53" s="111" t="s">
        <v>2665</v>
      </c>
      <c r="C53" s="112" t="s">
        <v>31</v>
      </c>
      <c r="D53" s="110" t="s">
        <v>2685</v>
      </c>
      <c r="E53" s="145">
        <v>41991</v>
      </c>
      <c r="F53" s="145">
        <v>42369</v>
      </c>
      <c r="G53" s="160">
        <f t="shared" si="3"/>
        <v>12.6</v>
      </c>
      <c r="H53" s="119" t="s">
        <v>2686</v>
      </c>
      <c r="I53" s="113" t="s">
        <v>64</v>
      </c>
      <c r="J53" s="113" t="s">
        <v>386</v>
      </c>
      <c r="K53" s="116">
        <v>474581222</v>
      </c>
      <c r="L53" s="124" t="s">
        <v>1148</v>
      </c>
      <c r="M53" s="117">
        <v>1</v>
      </c>
      <c r="N53" s="115" t="s">
        <v>27</v>
      </c>
      <c r="O53" s="115" t="s">
        <v>26</v>
      </c>
      <c r="P53" s="79"/>
    </row>
    <row r="54" spans="1:16" s="7" customFormat="1" ht="24.75" customHeight="1" outlineLevel="1" x14ac:dyDescent="0.25">
      <c r="A54" s="144">
        <v>7</v>
      </c>
      <c r="B54" s="122" t="s">
        <v>2665</v>
      </c>
      <c r="C54" s="112" t="s">
        <v>31</v>
      </c>
      <c r="D54" s="121" t="s">
        <v>2685</v>
      </c>
      <c r="E54" s="145">
        <v>41991</v>
      </c>
      <c r="F54" s="145">
        <v>42369</v>
      </c>
      <c r="G54" s="160">
        <f t="shared" si="3"/>
        <v>12.6</v>
      </c>
      <c r="H54" s="119" t="s">
        <v>2686</v>
      </c>
      <c r="I54" s="113" t="s">
        <v>64</v>
      </c>
      <c r="J54" s="113" t="s">
        <v>388</v>
      </c>
      <c r="K54" s="118">
        <v>474581222</v>
      </c>
      <c r="L54" s="124" t="s">
        <v>1148</v>
      </c>
      <c r="M54" s="117">
        <v>1</v>
      </c>
      <c r="N54" s="115" t="s">
        <v>27</v>
      </c>
      <c r="O54" s="115" t="s">
        <v>26</v>
      </c>
      <c r="P54" s="79"/>
    </row>
    <row r="55" spans="1:16" s="7" customFormat="1" ht="24.75" customHeight="1" outlineLevel="1" x14ac:dyDescent="0.25">
      <c r="A55" s="144">
        <v>8</v>
      </c>
      <c r="B55" s="122" t="s">
        <v>2665</v>
      </c>
      <c r="C55" s="112" t="s">
        <v>31</v>
      </c>
      <c r="D55" s="121" t="s">
        <v>2685</v>
      </c>
      <c r="E55" s="145">
        <v>41991</v>
      </c>
      <c r="F55" s="145">
        <v>42369</v>
      </c>
      <c r="G55" s="160">
        <f t="shared" si="3"/>
        <v>12.6</v>
      </c>
      <c r="H55" s="119" t="s">
        <v>2686</v>
      </c>
      <c r="I55" s="113" t="s">
        <v>64</v>
      </c>
      <c r="J55" s="113" t="s">
        <v>394</v>
      </c>
      <c r="K55" s="118">
        <v>474581222</v>
      </c>
      <c r="L55" s="124" t="s">
        <v>1148</v>
      </c>
      <c r="M55" s="117">
        <v>1</v>
      </c>
      <c r="N55" s="115" t="s">
        <v>27</v>
      </c>
      <c r="O55" s="115" t="s">
        <v>26</v>
      </c>
      <c r="P55" s="79"/>
    </row>
    <row r="56" spans="1:16" s="7" customFormat="1" ht="24.75" customHeight="1" outlineLevel="1" x14ac:dyDescent="0.25">
      <c r="A56" s="144">
        <v>9</v>
      </c>
      <c r="B56" s="122" t="s">
        <v>2665</v>
      </c>
      <c r="C56" s="112" t="s">
        <v>31</v>
      </c>
      <c r="D56" s="121" t="s">
        <v>2685</v>
      </c>
      <c r="E56" s="145">
        <v>41991</v>
      </c>
      <c r="F56" s="145">
        <v>42369</v>
      </c>
      <c r="G56" s="160">
        <f t="shared" si="3"/>
        <v>12.6</v>
      </c>
      <c r="H56" s="119" t="s">
        <v>2686</v>
      </c>
      <c r="I56" s="113" t="s">
        <v>64</v>
      </c>
      <c r="J56" s="113" t="s">
        <v>389</v>
      </c>
      <c r="K56" s="118">
        <v>474581222</v>
      </c>
      <c r="L56" s="124" t="s">
        <v>1148</v>
      </c>
      <c r="M56" s="117">
        <v>1</v>
      </c>
      <c r="N56" s="115" t="s">
        <v>27</v>
      </c>
      <c r="O56" s="115" t="s">
        <v>26</v>
      </c>
      <c r="P56" s="79"/>
    </row>
    <row r="57" spans="1:16" s="7" customFormat="1" ht="24.75" customHeight="1" outlineLevel="1" x14ac:dyDescent="0.25">
      <c r="A57" s="144">
        <v>10</v>
      </c>
      <c r="B57" s="64" t="s">
        <v>2665</v>
      </c>
      <c r="C57" s="65" t="s">
        <v>31</v>
      </c>
      <c r="D57" s="63" t="s">
        <v>2687</v>
      </c>
      <c r="E57" s="145">
        <v>42019</v>
      </c>
      <c r="F57" s="145">
        <v>42369</v>
      </c>
      <c r="G57" s="160">
        <f t="shared" si="3"/>
        <v>11.666666666666666</v>
      </c>
      <c r="H57" s="64" t="s">
        <v>2688</v>
      </c>
      <c r="I57" s="63" t="s">
        <v>64</v>
      </c>
      <c r="J57" s="63" t="s">
        <v>384</v>
      </c>
      <c r="K57" s="66">
        <v>2302919624</v>
      </c>
      <c r="L57" s="124" t="s">
        <v>1148</v>
      </c>
      <c r="M57" s="67">
        <v>1</v>
      </c>
      <c r="N57" s="65" t="s">
        <v>27</v>
      </c>
      <c r="O57" s="65" t="s">
        <v>26</v>
      </c>
      <c r="P57" s="79"/>
    </row>
    <row r="58" spans="1:16" s="7" customFormat="1" ht="24.75" customHeight="1" outlineLevel="1" x14ac:dyDescent="0.25">
      <c r="A58" s="144">
        <v>11</v>
      </c>
      <c r="B58" s="64" t="s">
        <v>2665</v>
      </c>
      <c r="C58" s="65" t="s">
        <v>31</v>
      </c>
      <c r="D58" s="63" t="s">
        <v>2689</v>
      </c>
      <c r="E58" s="145">
        <v>42019</v>
      </c>
      <c r="F58" s="145">
        <v>42369</v>
      </c>
      <c r="G58" s="160">
        <f t="shared" si="3"/>
        <v>11.666666666666666</v>
      </c>
      <c r="H58" s="64" t="s">
        <v>2688</v>
      </c>
      <c r="I58" s="63" t="s">
        <v>64</v>
      </c>
      <c r="J58" s="63" t="s">
        <v>388</v>
      </c>
      <c r="K58" s="66">
        <v>1052441975</v>
      </c>
      <c r="L58" s="124" t="s">
        <v>1148</v>
      </c>
      <c r="M58" s="67">
        <v>1</v>
      </c>
      <c r="N58" s="65" t="s">
        <v>27</v>
      </c>
      <c r="O58" s="65" t="s">
        <v>26</v>
      </c>
      <c r="P58" s="79"/>
    </row>
    <row r="59" spans="1:16" s="7" customFormat="1" ht="24.75" customHeight="1" outlineLevel="1" x14ac:dyDescent="0.25">
      <c r="A59" s="144">
        <v>12</v>
      </c>
      <c r="B59" s="122" t="s">
        <v>2665</v>
      </c>
      <c r="C59" s="65" t="s">
        <v>31</v>
      </c>
      <c r="D59" s="121" t="s">
        <v>2689</v>
      </c>
      <c r="E59" s="145">
        <v>42019</v>
      </c>
      <c r="F59" s="145">
        <v>42369</v>
      </c>
      <c r="G59" s="160">
        <f t="shared" si="3"/>
        <v>11.666666666666666</v>
      </c>
      <c r="H59" s="122" t="s">
        <v>2688</v>
      </c>
      <c r="I59" s="63" t="s">
        <v>64</v>
      </c>
      <c r="J59" s="63" t="s">
        <v>394</v>
      </c>
      <c r="K59" s="66">
        <v>1052441975</v>
      </c>
      <c r="L59" s="124" t="s">
        <v>1148</v>
      </c>
      <c r="M59" s="67">
        <v>1</v>
      </c>
      <c r="N59" s="65" t="s">
        <v>27</v>
      </c>
      <c r="O59" s="65" t="s">
        <v>26</v>
      </c>
      <c r="P59" s="79"/>
    </row>
    <row r="60" spans="1:16" s="7" customFormat="1" ht="24.75" customHeight="1" outlineLevel="1" x14ac:dyDescent="0.25">
      <c r="A60" s="144">
        <v>13</v>
      </c>
      <c r="B60" s="64" t="s">
        <v>2690</v>
      </c>
      <c r="C60" s="65" t="s">
        <v>31</v>
      </c>
      <c r="D60" s="63" t="s">
        <v>2691</v>
      </c>
      <c r="E60" s="145">
        <v>39574</v>
      </c>
      <c r="F60" s="145">
        <v>39820</v>
      </c>
      <c r="G60" s="160">
        <f t="shared" si="3"/>
        <v>8.1999999999999993</v>
      </c>
      <c r="H60" s="64" t="s">
        <v>2701</v>
      </c>
      <c r="I60" s="121" t="s">
        <v>64</v>
      </c>
      <c r="J60" s="121" t="s">
        <v>384</v>
      </c>
      <c r="K60" s="66">
        <v>40000000</v>
      </c>
      <c r="L60" s="124" t="s">
        <v>1148</v>
      </c>
      <c r="M60" s="117">
        <v>1</v>
      </c>
      <c r="N60" s="124" t="s">
        <v>27</v>
      </c>
      <c r="O60" s="124" t="s">
        <v>1148</v>
      </c>
      <c r="P60" s="79"/>
    </row>
    <row r="61" spans="1:16" s="7" customFormat="1" ht="24.75" customHeight="1" outlineLevel="1" x14ac:dyDescent="0.25">
      <c r="A61" s="144">
        <v>14</v>
      </c>
      <c r="B61" s="122" t="s">
        <v>2690</v>
      </c>
      <c r="C61" s="124" t="s">
        <v>31</v>
      </c>
      <c r="D61" s="63" t="s">
        <v>2692</v>
      </c>
      <c r="E61" s="145">
        <v>40015</v>
      </c>
      <c r="F61" s="145">
        <v>40138</v>
      </c>
      <c r="G61" s="160">
        <f t="shared" si="3"/>
        <v>4.0999999999999996</v>
      </c>
      <c r="H61" s="122" t="s">
        <v>2701</v>
      </c>
      <c r="I61" s="121" t="s">
        <v>64</v>
      </c>
      <c r="J61" s="121" t="s">
        <v>384</v>
      </c>
      <c r="K61" s="66">
        <v>35000000</v>
      </c>
      <c r="L61" s="124" t="s">
        <v>1148</v>
      </c>
      <c r="M61" s="117">
        <v>1</v>
      </c>
      <c r="N61" s="124" t="s">
        <v>27</v>
      </c>
      <c r="O61" s="124" t="s">
        <v>1148</v>
      </c>
      <c r="P61" s="79"/>
    </row>
    <row r="62" spans="1:16" s="7" customFormat="1" ht="24.75" customHeight="1" outlineLevel="1" x14ac:dyDescent="0.25">
      <c r="A62" s="144">
        <v>15</v>
      </c>
      <c r="B62" s="122" t="s">
        <v>2690</v>
      </c>
      <c r="C62" s="124" t="s">
        <v>31</v>
      </c>
      <c r="D62" s="63" t="s">
        <v>2693</v>
      </c>
      <c r="E62" s="145">
        <v>40273</v>
      </c>
      <c r="F62" s="145">
        <v>40543</v>
      </c>
      <c r="G62" s="160">
        <f t="shared" si="3"/>
        <v>9</v>
      </c>
      <c r="H62" s="122" t="s">
        <v>2701</v>
      </c>
      <c r="I62" s="121" t="s">
        <v>64</v>
      </c>
      <c r="J62" s="121" t="s">
        <v>384</v>
      </c>
      <c r="K62" s="66">
        <v>40000000</v>
      </c>
      <c r="L62" s="124" t="s">
        <v>1148</v>
      </c>
      <c r="M62" s="117">
        <v>1</v>
      </c>
      <c r="N62" s="124" t="s">
        <v>27</v>
      </c>
      <c r="O62" s="124" t="s">
        <v>1148</v>
      </c>
      <c r="P62" s="79"/>
    </row>
    <row r="63" spans="1:16" s="7" customFormat="1" ht="24.75" customHeight="1" outlineLevel="1" x14ac:dyDescent="0.25">
      <c r="A63" s="144">
        <v>16</v>
      </c>
      <c r="B63" s="122" t="s">
        <v>2690</v>
      </c>
      <c r="C63" s="124" t="s">
        <v>31</v>
      </c>
      <c r="D63" s="63" t="s">
        <v>2694</v>
      </c>
      <c r="E63" s="145">
        <v>40400</v>
      </c>
      <c r="F63" s="145">
        <v>42226</v>
      </c>
      <c r="G63" s="160">
        <f t="shared" si="3"/>
        <v>60.866666666666667</v>
      </c>
      <c r="H63" s="64" t="s">
        <v>2702</v>
      </c>
      <c r="I63" s="121" t="s">
        <v>64</v>
      </c>
      <c r="J63" s="121" t="s">
        <v>384</v>
      </c>
      <c r="K63" s="66">
        <v>20000000</v>
      </c>
      <c r="L63" s="124" t="s">
        <v>1148</v>
      </c>
      <c r="M63" s="117">
        <v>1</v>
      </c>
      <c r="N63" s="124" t="s">
        <v>27</v>
      </c>
      <c r="O63" s="124" t="s">
        <v>1148</v>
      </c>
      <c r="P63" s="79"/>
    </row>
    <row r="64" spans="1:16" s="7" customFormat="1" ht="24.75" customHeight="1" outlineLevel="1" x14ac:dyDescent="0.25">
      <c r="A64" s="144">
        <v>17</v>
      </c>
      <c r="B64" s="122" t="s">
        <v>2690</v>
      </c>
      <c r="C64" s="124" t="s">
        <v>31</v>
      </c>
      <c r="D64" s="63" t="s">
        <v>2695</v>
      </c>
      <c r="E64" s="145">
        <v>40603</v>
      </c>
      <c r="F64" s="145">
        <v>40908</v>
      </c>
      <c r="G64" s="160">
        <f t="shared" si="3"/>
        <v>10.166666666666666</v>
      </c>
      <c r="H64" s="64" t="s">
        <v>2703</v>
      </c>
      <c r="I64" s="121" t="s">
        <v>64</v>
      </c>
      <c r="J64" s="121" t="s">
        <v>384</v>
      </c>
      <c r="K64" s="66">
        <v>60000000</v>
      </c>
      <c r="L64" s="124" t="s">
        <v>1148</v>
      </c>
      <c r="M64" s="117">
        <v>1</v>
      </c>
      <c r="N64" s="124" t="s">
        <v>27</v>
      </c>
      <c r="O64" s="124" t="s">
        <v>1148</v>
      </c>
      <c r="P64" s="79"/>
    </row>
    <row r="65" spans="1:16" s="7" customFormat="1" ht="24.75" customHeight="1" outlineLevel="1" x14ac:dyDescent="0.25">
      <c r="A65" s="144">
        <v>18</v>
      </c>
      <c r="B65" s="122" t="s">
        <v>2690</v>
      </c>
      <c r="C65" s="124" t="s">
        <v>31</v>
      </c>
      <c r="D65" s="63" t="s">
        <v>2696</v>
      </c>
      <c r="E65" s="145">
        <v>40647</v>
      </c>
      <c r="F65" s="145">
        <v>40891</v>
      </c>
      <c r="G65" s="160">
        <f t="shared" si="3"/>
        <v>8.1333333333333329</v>
      </c>
      <c r="H65" s="64" t="s">
        <v>2704</v>
      </c>
      <c r="I65" s="121" t="s">
        <v>64</v>
      </c>
      <c r="J65" s="121" t="s">
        <v>384</v>
      </c>
      <c r="K65" s="66">
        <v>23000000</v>
      </c>
      <c r="L65" s="124" t="s">
        <v>1148</v>
      </c>
      <c r="M65" s="117">
        <v>1</v>
      </c>
      <c r="N65" s="124" t="s">
        <v>27</v>
      </c>
      <c r="O65" s="124" t="s">
        <v>1148</v>
      </c>
      <c r="P65" s="79"/>
    </row>
    <row r="66" spans="1:16" s="7" customFormat="1" ht="24.75" customHeight="1" outlineLevel="1" x14ac:dyDescent="0.25">
      <c r="A66" s="144">
        <v>19</v>
      </c>
      <c r="B66" s="122" t="s">
        <v>2690</v>
      </c>
      <c r="C66" s="124" t="s">
        <v>31</v>
      </c>
      <c r="D66" s="63" t="s">
        <v>2697</v>
      </c>
      <c r="E66" s="145">
        <v>41001</v>
      </c>
      <c r="F66" s="145">
        <v>41215</v>
      </c>
      <c r="G66" s="160">
        <f t="shared" si="3"/>
        <v>7.1333333333333337</v>
      </c>
      <c r="H66" s="64" t="s">
        <v>2705</v>
      </c>
      <c r="I66" s="121" t="s">
        <v>64</v>
      </c>
      <c r="J66" s="121" t="s">
        <v>384</v>
      </c>
      <c r="K66" s="66">
        <v>81400000</v>
      </c>
      <c r="L66" s="124" t="s">
        <v>1148</v>
      </c>
      <c r="M66" s="117">
        <v>1</v>
      </c>
      <c r="N66" s="124" t="s">
        <v>27</v>
      </c>
      <c r="O66" s="124" t="s">
        <v>1148</v>
      </c>
      <c r="P66" s="79"/>
    </row>
    <row r="67" spans="1:16" s="7" customFormat="1" ht="24.75" customHeight="1" outlineLevel="1" x14ac:dyDescent="0.25">
      <c r="A67" s="144">
        <v>20</v>
      </c>
      <c r="B67" s="122" t="s">
        <v>2690</v>
      </c>
      <c r="C67" s="124" t="s">
        <v>31</v>
      </c>
      <c r="D67" s="63" t="s">
        <v>2698</v>
      </c>
      <c r="E67" s="145">
        <v>41263</v>
      </c>
      <c r="F67" s="145">
        <v>41270</v>
      </c>
      <c r="G67" s="160">
        <f t="shared" si="3"/>
        <v>0.23333333333333334</v>
      </c>
      <c r="H67" s="64" t="s">
        <v>2706</v>
      </c>
      <c r="I67" s="121" t="s">
        <v>64</v>
      </c>
      <c r="J67" s="121" t="s">
        <v>384</v>
      </c>
      <c r="K67" s="66">
        <v>11000000</v>
      </c>
      <c r="L67" s="124" t="s">
        <v>1148</v>
      </c>
      <c r="M67" s="117">
        <v>1</v>
      </c>
      <c r="N67" s="124" t="s">
        <v>27</v>
      </c>
      <c r="O67" s="124" t="s">
        <v>1148</v>
      </c>
      <c r="P67" s="79"/>
    </row>
    <row r="68" spans="1:16" s="7" customFormat="1" ht="24.75" customHeight="1" outlineLevel="1" x14ac:dyDescent="0.25">
      <c r="A68" s="144">
        <v>21</v>
      </c>
      <c r="B68" s="122" t="s">
        <v>2690</v>
      </c>
      <c r="C68" s="124" t="s">
        <v>31</v>
      </c>
      <c r="D68" s="63" t="s">
        <v>2699</v>
      </c>
      <c r="E68" s="145">
        <v>42661</v>
      </c>
      <c r="F68" s="145">
        <v>42727</v>
      </c>
      <c r="G68" s="160">
        <f t="shared" si="3"/>
        <v>2.2000000000000002</v>
      </c>
      <c r="H68" s="64" t="s">
        <v>2700</v>
      </c>
      <c r="I68" s="121" t="s">
        <v>64</v>
      </c>
      <c r="J68" s="121" t="s">
        <v>384</v>
      </c>
      <c r="K68" s="66">
        <v>17140000</v>
      </c>
      <c r="L68" s="124" t="s">
        <v>1148</v>
      </c>
      <c r="M68" s="67">
        <v>1</v>
      </c>
      <c r="N68" s="65" t="s">
        <v>27</v>
      </c>
      <c r="O68" s="65" t="s">
        <v>1148</v>
      </c>
      <c r="P68" s="79"/>
    </row>
    <row r="69" spans="1:16" s="7" customFormat="1" ht="24.75" customHeight="1" outlineLevel="1" x14ac:dyDescent="0.25">
      <c r="A69" s="144">
        <v>22</v>
      </c>
      <c r="B69" s="64" t="s">
        <v>2707</v>
      </c>
      <c r="C69" s="65" t="s">
        <v>31</v>
      </c>
      <c r="D69" s="63" t="s">
        <v>2708</v>
      </c>
      <c r="E69" s="145">
        <v>43032</v>
      </c>
      <c r="F69" s="145">
        <v>43084</v>
      </c>
      <c r="G69" s="160">
        <f t="shared" si="3"/>
        <v>1.7333333333333334</v>
      </c>
      <c r="H69" s="64" t="s">
        <v>2709</v>
      </c>
      <c r="I69" s="63" t="s">
        <v>64</v>
      </c>
      <c r="J69" s="121" t="s">
        <v>384</v>
      </c>
      <c r="K69" s="66">
        <v>40000000</v>
      </c>
      <c r="L69" s="124" t="s">
        <v>1148</v>
      </c>
      <c r="M69" s="67">
        <v>1</v>
      </c>
      <c r="N69" s="65" t="s">
        <v>27</v>
      </c>
      <c r="O69" s="65" t="s">
        <v>1148</v>
      </c>
      <c r="P69" s="79"/>
    </row>
    <row r="70" spans="1:16" s="7" customFormat="1" ht="24.75" customHeight="1" outlineLevel="1" x14ac:dyDescent="0.25">
      <c r="A70" s="144">
        <v>23</v>
      </c>
      <c r="B70" s="122" t="s">
        <v>2707</v>
      </c>
      <c r="C70" s="124" t="s">
        <v>31</v>
      </c>
      <c r="D70" s="63" t="s">
        <v>2710</v>
      </c>
      <c r="E70" s="145">
        <v>43126</v>
      </c>
      <c r="F70" s="145">
        <v>43358</v>
      </c>
      <c r="G70" s="160">
        <f t="shared" si="3"/>
        <v>7.7333333333333334</v>
      </c>
      <c r="H70" s="64" t="s">
        <v>2711</v>
      </c>
      <c r="I70" s="63" t="s">
        <v>64</v>
      </c>
      <c r="J70" s="121" t="s">
        <v>384</v>
      </c>
      <c r="K70" s="66">
        <v>75000000</v>
      </c>
      <c r="L70" s="124" t="s">
        <v>1148</v>
      </c>
      <c r="M70" s="67">
        <v>1</v>
      </c>
      <c r="N70" s="65" t="s">
        <v>27</v>
      </c>
      <c r="O70" s="124" t="s">
        <v>1148</v>
      </c>
      <c r="P70" s="79"/>
    </row>
    <row r="71" spans="1:16" s="7" customFormat="1" ht="24.75" customHeight="1" outlineLevel="1" x14ac:dyDescent="0.25">
      <c r="A71" s="144">
        <v>24</v>
      </c>
      <c r="B71" s="122" t="s">
        <v>2707</v>
      </c>
      <c r="C71" s="124" t="s">
        <v>31</v>
      </c>
      <c r="D71" s="63" t="s">
        <v>2712</v>
      </c>
      <c r="E71" s="145">
        <v>43119</v>
      </c>
      <c r="F71" s="145">
        <v>43209</v>
      </c>
      <c r="G71" s="160">
        <f t="shared" si="3"/>
        <v>3</v>
      </c>
      <c r="H71" s="64" t="s">
        <v>2713</v>
      </c>
      <c r="I71" s="121" t="s">
        <v>64</v>
      </c>
      <c r="J71" s="63" t="s">
        <v>379</v>
      </c>
      <c r="K71" s="66">
        <v>25000000</v>
      </c>
      <c r="L71" s="124" t="s">
        <v>1148</v>
      </c>
      <c r="M71" s="67">
        <v>1</v>
      </c>
      <c r="N71" s="124" t="s">
        <v>27</v>
      </c>
      <c r="O71" s="124" t="s">
        <v>1148</v>
      </c>
      <c r="P71" s="79"/>
    </row>
    <row r="72" spans="1:16" s="7" customFormat="1" ht="24.75" customHeight="1" outlineLevel="1" x14ac:dyDescent="0.25">
      <c r="A72" s="144">
        <v>25</v>
      </c>
      <c r="B72" s="122" t="s">
        <v>2707</v>
      </c>
      <c r="C72" s="124" t="s">
        <v>31</v>
      </c>
      <c r="D72" s="121" t="s">
        <v>2712</v>
      </c>
      <c r="E72" s="145">
        <v>43119</v>
      </c>
      <c r="F72" s="145">
        <v>43209</v>
      </c>
      <c r="G72" s="160">
        <f t="shared" si="3"/>
        <v>3</v>
      </c>
      <c r="H72" s="122" t="s">
        <v>2713</v>
      </c>
      <c r="I72" s="121" t="s">
        <v>64</v>
      </c>
      <c r="J72" s="63" t="s">
        <v>386</v>
      </c>
      <c r="K72" s="123">
        <v>25000000</v>
      </c>
      <c r="L72" s="124" t="s">
        <v>1148</v>
      </c>
      <c r="M72" s="117">
        <v>1</v>
      </c>
      <c r="N72" s="124" t="s">
        <v>27</v>
      </c>
      <c r="O72" s="124" t="s">
        <v>1148</v>
      </c>
      <c r="P72" s="79"/>
    </row>
    <row r="73" spans="1:16" s="7" customFormat="1" ht="24.75" customHeight="1" outlineLevel="1" x14ac:dyDescent="0.25">
      <c r="A73" s="144">
        <v>26</v>
      </c>
      <c r="B73" s="122" t="s">
        <v>2707</v>
      </c>
      <c r="C73" s="124" t="s">
        <v>31</v>
      </c>
      <c r="D73" s="121" t="s">
        <v>2712</v>
      </c>
      <c r="E73" s="145">
        <v>43119</v>
      </c>
      <c r="F73" s="145">
        <v>43209</v>
      </c>
      <c r="G73" s="160">
        <f t="shared" si="3"/>
        <v>3</v>
      </c>
      <c r="H73" s="122" t="s">
        <v>2713</v>
      </c>
      <c r="I73" s="121" t="s">
        <v>64</v>
      </c>
      <c r="J73" s="63" t="s">
        <v>388</v>
      </c>
      <c r="K73" s="123">
        <v>25000000</v>
      </c>
      <c r="L73" s="124" t="s">
        <v>1148</v>
      </c>
      <c r="M73" s="117">
        <v>1</v>
      </c>
      <c r="N73" s="124" t="s">
        <v>27</v>
      </c>
      <c r="O73" s="124" t="s">
        <v>1148</v>
      </c>
      <c r="P73" s="79"/>
    </row>
    <row r="74" spans="1:16" s="7" customFormat="1" ht="24.75" customHeight="1" outlineLevel="1" x14ac:dyDescent="0.25">
      <c r="A74" s="144">
        <v>27</v>
      </c>
      <c r="B74" s="122" t="s">
        <v>2707</v>
      </c>
      <c r="C74" s="124" t="s">
        <v>31</v>
      </c>
      <c r="D74" s="121" t="s">
        <v>2712</v>
      </c>
      <c r="E74" s="145">
        <v>43119</v>
      </c>
      <c r="F74" s="145">
        <v>43209</v>
      </c>
      <c r="G74" s="160">
        <f t="shared" si="3"/>
        <v>3</v>
      </c>
      <c r="H74" s="122" t="s">
        <v>2713</v>
      </c>
      <c r="I74" s="121" t="s">
        <v>64</v>
      </c>
      <c r="J74" s="63" t="s">
        <v>391</v>
      </c>
      <c r="K74" s="123">
        <v>25000000</v>
      </c>
      <c r="L74" s="124" t="s">
        <v>1148</v>
      </c>
      <c r="M74" s="117">
        <v>1</v>
      </c>
      <c r="N74" s="124" t="s">
        <v>27</v>
      </c>
      <c r="O74" s="124" t="s">
        <v>1148</v>
      </c>
      <c r="P74" s="79"/>
    </row>
    <row r="75" spans="1:16" s="7" customFormat="1" ht="24.75" customHeight="1" outlineLevel="1" x14ac:dyDescent="0.25">
      <c r="A75" s="144">
        <v>28</v>
      </c>
      <c r="B75" s="122" t="s">
        <v>2707</v>
      </c>
      <c r="C75" s="124" t="s">
        <v>31</v>
      </c>
      <c r="D75" s="121" t="s">
        <v>2712</v>
      </c>
      <c r="E75" s="145">
        <v>43119</v>
      </c>
      <c r="F75" s="145">
        <v>43209</v>
      </c>
      <c r="G75" s="160">
        <f t="shared" si="3"/>
        <v>3</v>
      </c>
      <c r="H75" s="122" t="s">
        <v>2713</v>
      </c>
      <c r="I75" s="121" t="s">
        <v>64</v>
      </c>
      <c r="J75" s="63" t="s">
        <v>392</v>
      </c>
      <c r="K75" s="123">
        <v>25000000</v>
      </c>
      <c r="L75" s="124" t="s">
        <v>1148</v>
      </c>
      <c r="M75" s="117">
        <v>1</v>
      </c>
      <c r="N75" s="124" t="s">
        <v>27</v>
      </c>
      <c r="O75" s="124" t="s">
        <v>1148</v>
      </c>
      <c r="P75" s="79"/>
    </row>
    <row r="76" spans="1:16" s="7" customFormat="1" ht="24.75" customHeight="1" outlineLevel="1" x14ac:dyDescent="0.25">
      <c r="A76" s="144">
        <v>29</v>
      </c>
      <c r="B76" s="122" t="s">
        <v>2707</v>
      </c>
      <c r="C76" s="124" t="s">
        <v>31</v>
      </c>
      <c r="D76" s="121" t="s">
        <v>2712</v>
      </c>
      <c r="E76" s="145">
        <v>43119</v>
      </c>
      <c r="F76" s="145">
        <v>43209</v>
      </c>
      <c r="G76" s="160">
        <f t="shared" si="3"/>
        <v>3</v>
      </c>
      <c r="H76" s="122" t="s">
        <v>2713</v>
      </c>
      <c r="I76" s="121" t="s">
        <v>64</v>
      </c>
      <c r="J76" s="63" t="s">
        <v>393</v>
      </c>
      <c r="K76" s="123">
        <v>25000000</v>
      </c>
      <c r="L76" s="124" t="s">
        <v>1148</v>
      </c>
      <c r="M76" s="117">
        <v>1</v>
      </c>
      <c r="N76" s="124" t="s">
        <v>27</v>
      </c>
      <c r="O76" s="124" t="s">
        <v>1148</v>
      </c>
      <c r="P76" s="79"/>
    </row>
    <row r="77" spans="1:16" s="7" customFormat="1" ht="24.75" customHeight="1" outlineLevel="1" x14ac:dyDescent="0.25">
      <c r="A77" s="144">
        <v>30</v>
      </c>
      <c r="B77" s="122" t="s">
        <v>2707</v>
      </c>
      <c r="C77" s="124" t="s">
        <v>31</v>
      </c>
      <c r="D77" s="121" t="s">
        <v>2712</v>
      </c>
      <c r="E77" s="145">
        <v>43119</v>
      </c>
      <c r="F77" s="145">
        <v>43209</v>
      </c>
      <c r="G77" s="160">
        <f t="shared" si="3"/>
        <v>3</v>
      </c>
      <c r="H77" s="122" t="s">
        <v>2713</v>
      </c>
      <c r="I77" s="121" t="s">
        <v>64</v>
      </c>
      <c r="J77" s="63" t="s">
        <v>396</v>
      </c>
      <c r="K77" s="123">
        <v>25000000</v>
      </c>
      <c r="L77" s="124" t="s">
        <v>1148</v>
      </c>
      <c r="M77" s="117">
        <v>1</v>
      </c>
      <c r="N77" s="124" t="s">
        <v>27</v>
      </c>
      <c r="O77" s="124" t="s">
        <v>1148</v>
      </c>
      <c r="P77" s="79"/>
    </row>
    <row r="78" spans="1:16" s="7" customFormat="1" ht="24.75" customHeight="1" outlineLevel="1" x14ac:dyDescent="0.25">
      <c r="A78" s="144">
        <v>31</v>
      </c>
      <c r="B78" s="122" t="s">
        <v>2707</v>
      </c>
      <c r="C78" s="124" t="s">
        <v>31</v>
      </c>
      <c r="D78" s="121" t="s">
        <v>2712</v>
      </c>
      <c r="E78" s="145">
        <v>43119</v>
      </c>
      <c r="F78" s="145">
        <v>43209</v>
      </c>
      <c r="G78" s="160">
        <f t="shared" si="3"/>
        <v>3</v>
      </c>
      <c r="H78" s="122" t="s">
        <v>2713</v>
      </c>
      <c r="I78" s="121" t="s">
        <v>64</v>
      </c>
      <c r="J78" s="63" t="s">
        <v>397</v>
      </c>
      <c r="K78" s="123">
        <v>25000000</v>
      </c>
      <c r="L78" s="124" t="s">
        <v>1148</v>
      </c>
      <c r="M78" s="117">
        <v>1</v>
      </c>
      <c r="N78" s="124" t="s">
        <v>27</v>
      </c>
      <c r="O78" s="124" t="s">
        <v>1148</v>
      </c>
      <c r="P78" s="79"/>
    </row>
    <row r="79" spans="1:16" s="7" customFormat="1" ht="24.75" customHeight="1" outlineLevel="1" x14ac:dyDescent="0.25">
      <c r="A79" s="144">
        <v>32</v>
      </c>
      <c r="B79" s="122" t="s">
        <v>2707</v>
      </c>
      <c r="C79" s="124" t="s">
        <v>31</v>
      </c>
      <c r="D79" s="121" t="s">
        <v>2712</v>
      </c>
      <c r="E79" s="145">
        <v>43119</v>
      </c>
      <c r="F79" s="145">
        <v>43209</v>
      </c>
      <c r="G79" s="160">
        <f t="shared" si="3"/>
        <v>3</v>
      </c>
      <c r="H79" s="122" t="s">
        <v>2713</v>
      </c>
      <c r="I79" s="121" t="s">
        <v>64</v>
      </c>
      <c r="J79" s="63" t="s">
        <v>403</v>
      </c>
      <c r="K79" s="123">
        <v>25000000</v>
      </c>
      <c r="L79" s="124" t="s">
        <v>1148</v>
      </c>
      <c r="M79" s="117">
        <v>1</v>
      </c>
      <c r="N79" s="124" t="s">
        <v>27</v>
      </c>
      <c r="O79" s="124" t="s">
        <v>1148</v>
      </c>
      <c r="P79" s="79"/>
    </row>
    <row r="80" spans="1:16" s="7" customFormat="1" ht="24.75" customHeight="1" outlineLevel="1" x14ac:dyDescent="0.25">
      <c r="A80" s="144">
        <v>33</v>
      </c>
      <c r="B80" s="64" t="s">
        <v>2665</v>
      </c>
      <c r="C80" s="65" t="s">
        <v>31</v>
      </c>
      <c r="D80" s="63" t="s">
        <v>2714</v>
      </c>
      <c r="E80" s="145">
        <v>41988</v>
      </c>
      <c r="F80" s="145">
        <v>42308</v>
      </c>
      <c r="G80" s="160">
        <f t="shared" si="3"/>
        <v>10.666666666666666</v>
      </c>
      <c r="H80" s="64" t="s">
        <v>2715</v>
      </c>
      <c r="I80" s="121" t="s">
        <v>64</v>
      </c>
      <c r="J80" s="63" t="s">
        <v>386</v>
      </c>
      <c r="K80" s="66">
        <v>1050722970</v>
      </c>
      <c r="L80" s="65" t="s">
        <v>26</v>
      </c>
      <c r="M80" s="67">
        <v>0.33329999999999999</v>
      </c>
      <c r="N80" s="124" t="s">
        <v>27</v>
      </c>
      <c r="O80" s="124" t="s">
        <v>1148</v>
      </c>
      <c r="P80" s="79"/>
    </row>
    <row r="81" spans="1:16" s="7" customFormat="1" ht="24.75" customHeight="1" outlineLevel="1" x14ac:dyDescent="0.25">
      <c r="A81" s="144">
        <v>34</v>
      </c>
      <c r="B81" s="122" t="s">
        <v>2665</v>
      </c>
      <c r="C81" s="124" t="s">
        <v>31</v>
      </c>
      <c r="D81" s="121" t="s">
        <v>2714</v>
      </c>
      <c r="E81" s="145">
        <v>41988</v>
      </c>
      <c r="F81" s="145">
        <v>42308</v>
      </c>
      <c r="G81" s="160">
        <f t="shared" si="3"/>
        <v>10.666666666666666</v>
      </c>
      <c r="H81" s="122" t="s">
        <v>2715</v>
      </c>
      <c r="I81" s="121" t="s">
        <v>64</v>
      </c>
      <c r="J81" s="63" t="s">
        <v>388</v>
      </c>
      <c r="K81" s="123">
        <v>1050722970</v>
      </c>
      <c r="L81" s="124" t="s">
        <v>26</v>
      </c>
      <c r="M81" s="117">
        <v>0.33329999999999999</v>
      </c>
      <c r="N81" s="124" t="s">
        <v>27</v>
      </c>
      <c r="O81" s="124" t="s">
        <v>1148</v>
      </c>
      <c r="P81" s="79"/>
    </row>
    <row r="82" spans="1:16" s="7" customFormat="1" ht="24.75" customHeight="1" outlineLevel="1" x14ac:dyDescent="0.25">
      <c r="A82" s="144">
        <v>35</v>
      </c>
      <c r="B82" s="122" t="s">
        <v>2665</v>
      </c>
      <c r="C82" s="124" t="s">
        <v>31</v>
      </c>
      <c r="D82" s="121" t="s">
        <v>2714</v>
      </c>
      <c r="E82" s="145">
        <v>41988</v>
      </c>
      <c r="F82" s="145">
        <v>42308</v>
      </c>
      <c r="G82" s="160">
        <f t="shared" si="3"/>
        <v>10.666666666666666</v>
      </c>
      <c r="H82" s="122" t="s">
        <v>2715</v>
      </c>
      <c r="I82" s="121" t="s">
        <v>64</v>
      </c>
      <c r="J82" s="63" t="s">
        <v>394</v>
      </c>
      <c r="K82" s="123">
        <v>1050722970</v>
      </c>
      <c r="L82" s="124" t="s">
        <v>26</v>
      </c>
      <c r="M82" s="117">
        <v>0.33329999999999999</v>
      </c>
      <c r="N82" s="124" t="s">
        <v>27</v>
      </c>
      <c r="O82" s="124" t="s">
        <v>1148</v>
      </c>
      <c r="P82" s="79"/>
    </row>
    <row r="83" spans="1:16" s="7" customFormat="1" ht="24.75" customHeight="1" outlineLevel="1" x14ac:dyDescent="0.25">
      <c r="A83" s="144">
        <v>36</v>
      </c>
      <c r="B83" s="122" t="s">
        <v>2665</v>
      </c>
      <c r="C83" s="124" t="s">
        <v>31</v>
      </c>
      <c r="D83" s="121" t="s">
        <v>2714</v>
      </c>
      <c r="E83" s="145">
        <v>41988</v>
      </c>
      <c r="F83" s="145">
        <v>42308</v>
      </c>
      <c r="G83" s="160">
        <f t="shared" si="3"/>
        <v>10.666666666666666</v>
      </c>
      <c r="H83" s="122" t="s">
        <v>2715</v>
      </c>
      <c r="I83" s="121" t="s">
        <v>64</v>
      </c>
      <c r="J83" s="63" t="s">
        <v>384</v>
      </c>
      <c r="K83" s="123">
        <v>1050722970</v>
      </c>
      <c r="L83" s="124" t="s">
        <v>26</v>
      </c>
      <c r="M83" s="117">
        <v>0.33329999999999999</v>
      </c>
      <c r="N83" s="124" t="s">
        <v>27</v>
      </c>
      <c r="O83" s="124" t="s">
        <v>1148</v>
      </c>
      <c r="P83" s="79"/>
    </row>
    <row r="84" spans="1:16" s="7" customFormat="1" ht="24.75" customHeight="1" outlineLevel="1" x14ac:dyDescent="0.25">
      <c r="A84" s="144">
        <v>37</v>
      </c>
      <c r="B84" s="122" t="s">
        <v>2665</v>
      </c>
      <c r="C84" s="124" t="s">
        <v>31</v>
      </c>
      <c r="D84" s="121" t="s">
        <v>2714</v>
      </c>
      <c r="E84" s="145">
        <v>41988</v>
      </c>
      <c r="F84" s="145">
        <v>42308</v>
      </c>
      <c r="G84" s="160">
        <f t="shared" si="3"/>
        <v>10.666666666666666</v>
      </c>
      <c r="H84" s="122" t="s">
        <v>2715</v>
      </c>
      <c r="I84" s="121" t="s">
        <v>64</v>
      </c>
      <c r="J84" s="63" t="s">
        <v>395</v>
      </c>
      <c r="K84" s="123">
        <v>1050722970</v>
      </c>
      <c r="L84" s="124" t="s">
        <v>26</v>
      </c>
      <c r="M84" s="117">
        <v>0.33329999999999999</v>
      </c>
      <c r="N84" s="124" t="s">
        <v>27</v>
      </c>
      <c r="O84" s="124" t="s">
        <v>1148</v>
      </c>
      <c r="P84" s="79"/>
    </row>
    <row r="85" spans="1:16" s="7" customFormat="1" ht="24.75" customHeight="1" outlineLevel="1" x14ac:dyDescent="0.25">
      <c r="A85" s="144">
        <v>38</v>
      </c>
      <c r="B85" s="64"/>
      <c r="C85" s="65"/>
      <c r="D85" s="63"/>
      <c r="E85" s="145"/>
      <c r="F85" s="145"/>
      <c r="G85" s="160" t="str">
        <f t="shared" si="3"/>
        <v/>
      </c>
      <c r="H85" s="64"/>
      <c r="I85" s="121"/>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2716</v>
      </c>
      <c r="E114" s="145">
        <v>43878</v>
      </c>
      <c r="F114" s="145">
        <v>44196</v>
      </c>
      <c r="G114" s="160">
        <f>IF(AND(E114&lt;&gt;"",F114&lt;&gt;""),((F114-E114)/30),"")</f>
        <v>10.6</v>
      </c>
      <c r="H114" s="122" t="s">
        <v>2717</v>
      </c>
      <c r="I114" s="121" t="s">
        <v>64</v>
      </c>
      <c r="J114" s="121" t="s">
        <v>384</v>
      </c>
      <c r="K114" s="123">
        <v>4330769846</v>
      </c>
      <c r="L114" s="100">
        <f>+IF(AND(K114&gt;0,O114="Ejecución"),(K114/877802)*Tabla28[[#This Row],[% participación]],IF(AND(K114&gt;0,O114&lt;&gt;"Ejecución"),"-",""))</f>
        <v>4933.6522883292591</v>
      </c>
      <c r="M114" s="124" t="s">
        <v>1148</v>
      </c>
      <c r="N114" s="173">
        <v>1</v>
      </c>
      <c r="O114" s="162" t="s">
        <v>1150</v>
      </c>
      <c r="P114" s="78"/>
    </row>
    <row r="115" spans="1:16" s="6" customFormat="1" ht="24.75" customHeight="1" x14ac:dyDescent="0.25">
      <c r="A115" s="143">
        <v>2</v>
      </c>
      <c r="B115" s="161" t="s">
        <v>2665</v>
      </c>
      <c r="C115" s="163" t="s">
        <v>31</v>
      </c>
      <c r="D115" s="63" t="s">
        <v>2718</v>
      </c>
      <c r="E115" s="145">
        <v>43878</v>
      </c>
      <c r="F115" s="145">
        <v>44196</v>
      </c>
      <c r="G115" s="160">
        <f t="shared" ref="G115:G116" si="4">IF(AND(E115&lt;&gt;"",F115&lt;&gt;""),((F115-E115)/30),"")</f>
        <v>10.6</v>
      </c>
      <c r="H115" s="122" t="s">
        <v>2719</v>
      </c>
      <c r="I115" s="63" t="s">
        <v>64</v>
      </c>
      <c r="J115" s="63" t="s">
        <v>377</v>
      </c>
      <c r="K115" s="68">
        <v>672894592</v>
      </c>
      <c r="L115" s="100">
        <f>+IF(AND(K115&gt;0,O115="Ejecución"),(K115/877802)*Tabla28[[#This Row],[% participación]],IF(AND(K115&gt;0,O115&lt;&gt;"Ejecución"),"-",""))</f>
        <v>766.56762231118182</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2651</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c r="G179" s="165" t="str">
        <f>IF(F179&gt;0,SUM(E179+F179),"")</f>
        <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41491</v>
      </c>
      <c r="D193" s="5"/>
      <c r="E193" s="126">
        <v>2557</v>
      </c>
      <c r="F193" s="5"/>
      <c r="G193" s="5"/>
      <c r="H193" s="147" t="s">
        <v>2720</v>
      </c>
      <c r="J193" s="5"/>
      <c r="K193" s="127">
        <v>41175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2724</v>
      </c>
      <c r="J211" s="27" t="s">
        <v>2622</v>
      </c>
      <c r="K211" s="148" t="s">
        <v>2723</v>
      </c>
      <c r="L211" s="21"/>
      <c r="M211" s="21"/>
      <c r="N211" s="21"/>
      <c r="O211" s="8"/>
    </row>
    <row r="212" spans="1:15" x14ac:dyDescent="0.25">
      <c r="A212" s="9"/>
      <c r="B212" s="27" t="s">
        <v>2619</v>
      </c>
      <c r="C212" s="147" t="s">
        <v>2721</v>
      </c>
      <c r="D212" s="21"/>
      <c r="G212" s="27" t="s">
        <v>2621</v>
      </c>
      <c r="H212" s="148" t="s">
        <v>2725</v>
      </c>
      <c r="J212" s="27" t="s">
        <v>2623</v>
      </c>
      <c r="K212" s="147" t="s">
        <v>2722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2020-12-27T18:08:35Z</cp:lastPrinted>
  <dcterms:created xsi:type="dcterms:W3CDTF">2020-10-14T21:57:42Z</dcterms:created>
  <dcterms:modified xsi:type="dcterms:W3CDTF">2020-12-27T18:45:47Z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