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oveymar.rodriguez\Downloads\"/>
    </mc:Choice>
  </mc:AlternateContent>
  <xr:revisionPtr revIDLastSave="0" documentId="13_ncr:1_{DB84202B-ED7A-4DFE-A89E-F66C64423B4F}"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<sst xmlns="http://schemas.openxmlformats.org/spreadsheetml/2006/main" count="3007" uniqueCount="2676">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</sst>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34" xfId="0" applyBorder="1" applyAlignment="1">
      <alignment horizontal="left"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201" zoomScale="85" zoomScaleNormal="85" zoomScaleSheetLayoutView="40" zoomScalePageLayoutView="40" workbookViewId="0">
      <selection activeCell="B210" sqref="B21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c r="D15" s="35"/>
      <c r="E15" s="35"/>
      <c r="F15" s="5"/>
      <c r="G15" s="32" t="s">
        <v>1168</v>
      </c>
      <c r="H15" s="103"/>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c r="C20" s="5"/>
      <c r="D20" s="73"/>
      <c r="E20" s="5"/>
      <c r="F20" s="5"/>
      <c r="G20" s="5"/>
      <c r="H20" s="243"/>
      <c r="I20" s="149"/>
      <c r="J20" s="150"/>
      <c r="K20" s="151"/>
      <c r="L20" s="152"/>
      <c r="M20" s="152"/>
      <c r="N20" s="135">
        <f>+(M20-L20)/30</f>
        <v>0</v>
      </c>
      <c r="O20" s="138"/>
      <c r="U20" s="134"/>
      <c r="V20" s="105">
        <f ca="1">NOW()</f>
        <v>44192.508027662036</v>
      </c>
      <c r="W20" s="105">
        <f ca="1">NOW()</f>
        <v>44192.508027662036</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238" t="e">
        <f>VLOOKUP(B20,EAS!A2:B1439,2,0)</f>
        <v>#N/A</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c r="J39" s="233"/>
      <c r="K39" s="233"/>
      <c r="L39" s="233"/>
      <c r="M39" s="233"/>
      <c r="N39" s="233"/>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c r="C48" s="112"/>
      <c r="D48" s="110"/>
      <c r="E48" s="145"/>
      <c r="F48" s="145"/>
      <c r="G48" s="160" t="str">
        <f>IF(AND(E48&lt;&gt;"",F48&lt;&gt;""),((F48-E48)/30),"")</f>
        <v/>
      </c>
      <c r="H48" s="114"/>
      <c r="I48" s="113"/>
      <c r="J48" s="113"/>
      <c r="K48" s="116"/>
      <c r="L48" s="115"/>
      <c r="M48" s="117"/>
      <c r="N48" s="115"/>
      <c r="O48" s="115"/>
      <c r="P48" s="78"/>
    </row>
    <row r="49" spans="1:16" s="6" customFormat="1" ht="24.75" customHeight="1" x14ac:dyDescent="0.25">
      <c r="A49" s="143">
        <v>2</v>
      </c>
      <c r="B49" s="111"/>
      <c r="C49" s="112"/>
      <c r="D49" s="110"/>
      <c r="E49" s="145"/>
      <c r="F49" s="145"/>
      <c r="G49" s="160" t="str">
        <f t="shared" ref="G49:G50" si="2">IF(AND(E49&lt;&gt;"",F49&lt;&gt;""),((F49-E49)/30),"")</f>
        <v/>
      </c>
      <c r="H49" s="114"/>
      <c r="I49" s="113"/>
      <c r="J49" s="113"/>
      <c r="K49" s="116"/>
      <c r="L49" s="115"/>
      <c r="M49" s="117"/>
      <c r="N49" s="115"/>
      <c r="O49" s="115"/>
      <c r="P49" s="78"/>
    </row>
    <row r="50" spans="1:16" s="6" customFormat="1" ht="24.75" customHeight="1" x14ac:dyDescent="0.25">
      <c r="A50" s="143">
        <v>3</v>
      </c>
      <c r="B50" s="111"/>
      <c r="C50" s="112"/>
      <c r="D50" s="110"/>
      <c r="E50" s="145"/>
      <c r="F50" s="145"/>
      <c r="G50" s="160" t="str">
        <f t="shared" si="2"/>
        <v/>
      </c>
      <c r="H50" s="119"/>
      <c r="I50" s="113"/>
      <c r="J50" s="113"/>
      <c r="K50" s="116"/>
      <c r="L50" s="115"/>
      <c r="M50" s="117"/>
      <c r="N50" s="115"/>
      <c r="O50" s="115"/>
      <c r="P50" s="78"/>
    </row>
    <row r="51" spans="1:16" s="6" customFormat="1" ht="24.75" customHeight="1" outlineLevel="1" x14ac:dyDescent="0.25">
      <c r="A51" s="143">
        <v>4</v>
      </c>
      <c r="B51" s="111"/>
      <c r="C51" s="112"/>
      <c r="D51" s="110"/>
      <c r="E51" s="145"/>
      <c r="F51" s="145"/>
      <c r="G51" s="160" t="str">
        <f t="shared" ref="G51:G107" si="3">IF(AND(E51&lt;&gt;"",F51&lt;&gt;""),((F51-E51)/30),"")</f>
        <v/>
      </c>
      <c r="H51" s="114"/>
      <c r="I51" s="113"/>
      <c r="J51" s="113"/>
      <c r="K51" s="116"/>
      <c r="L51" s="115"/>
      <c r="M51" s="117"/>
      <c r="N51" s="115"/>
      <c r="O51" s="115"/>
      <c r="P51" s="78"/>
    </row>
    <row r="52" spans="1:16" s="7" customFormat="1" ht="24.75" customHeight="1" outlineLevel="1" x14ac:dyDescent="0.25">
      <c r="A52" s="144">
        <v>5</v>
      </c>
      <c r="B52" s="111"/>
      <c r="C52" s="112"/>
      <c r="D52" s="110"/>
      <c r="E52" s="145"/>
      <c r="F52" s="145"/>
      <c r="G52" s="160" t="str">
        <f t="shared" si="3"/>
        <v/>
      </c>
      <c r="H52" s="119"/>
      <c r="I52" s="113"/>
      <c r="J52" s="113"/>
      <c r="K52" s="116"/>
      <c r="L52" s="115"/>
      <c r="M52" s="117"/>
      <c r="N52" s="115"/>
      <c r="O52" s="115"/>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5" t="s">
        <v>9</v>
      </c>
      <c r="J112" s="196"/>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2659</v>
      </c>
      <c r="B163" s="207"/>
      <c r="C163" s="207"/>
      <c r="D163" s="207"/>
      <c r="E163" s="208"/>
      <c r="F163" s="209" t="s">
        <v>2660</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c r="E167" s="8"/>
      <c r="F167" s="5"/>
      <c r="G167" s="107"/>
      <c r="I167" s="214" t="s">
        <v>2643</v>
      </c>
      <c r="J167" s="215"/>
      <c r="K167" s="215"/>
      <c r="L167" s="215"/>
      <c r="M167" s="215"/>
      <c r="N167" s="215"/>
      <c r="O167" s="216"/>
      <c r="U167" s="51"/>
    </row>
    <row r="168" spans="1:28" x14ac:dyDescent="0.25">
      <c r="A168" s="9"/>
      <c r="B168" s="234" t="s">
        <v>2657</v>
      </c>
      <c r="C168" s="234"/>
      <c r="D168" s="234"/>
      <c r="E168" s="8"/>
      <c r="F168" s="5"/>
      <c r="H168" s="81" t="s">
        <v>2656</v>
      </c>
      <c r="I168" s="214"/>
      <c r="J168" s="215"/>
      <c r="K168" s="215"/>
      <c r="L168" s="215"/>
      <c r="M168" s="215"/>
      <c r="N168" s="215"/>
      <c r="O168" s="21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2667</v>
      </c>
      <c r="B172" s="204"/>
      <c r="C172" s="204"/>
      <c r="D172" s="204"/>
      <c r="E172" s="204"/>
      <c r="F172" s="204"/>
      <c r="G172" s="204"/>
      <c r="H172" s="204"/>
      <c r="I172" s="204"/>
      <c r="J172" s="204"/>
      <c r="K172" s="204"/>
      <c r="L172" s="204"/>
      <c r="M172" s="204"/>
      <c r="N172" s="204"/>
      <c r="O172" s="205"/>
      <c r="P172" s="76"/>
    </row>
    <row r="173" spans="1:28" ht="15" customHeight="1" x14ac:dyDescent="0.25">
      <c r="A173" s="197" t="s">
        <v>2673</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217" t="s">
        <v>2668</v>
      </c>
      <c r="C179" s="217"/>
      <c r="D179" s="217"/>
      <c r="E179" s="171">
        <v>0.02</v>
      </c>
      <c r="F179" s="170"/>
      <c r="G179" s="165" t="str">
        <f>IF(F179&gt;0,SUM(E179+F179),"")</f>
        <v/>
      </c>
      <c r="H179" s="5"/>
      <c r="I179" s="217" t="s">
        <v>2670</v>
      </c>
      <c r="J179" s="217"/>
      <c r="K179" s="217"/>
      <c r="L179" s="217"/>
      <c r="M179" s="172"/>
      <c r="O179" s="8"/>
      <c r="Q179" s="19"/>
      <c r="R179" s="159" t="str">
        <f>IF(M179&gt;0,SUM(L179+M179),"")</f>
        <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v>
      </c>
      <c r="K185" s="236" t="s">
        <v>2628</v>
      </c>
      <c r="L185" s="236"/>
      <c r="M185" s="94">
        <f>+J185*(SUM(K20:K35))</f>
        <v>0</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4" t="s">
        <v>2636</v>
      </c>
      <c r="C192" s="194"/>
      <c r="E192" s="5" t="s">
        <v>20</v>
      </c>
      <c r="H192" s="26" t="s">
        <v>24</v>
      </c>
      <c r="J192" s="5" t="s">
        <v>2637</v>
      </c>
      <c r="K192" s="5"/>
      <c r="M192" s="5"/>
      <c r="N192" s="5"/>
      <c r="O192" s="8"/>
      <c r="Q192" s="154"/>
      <c r="R192" s="155"/>
      <c r="S192" s="155"/>
      <c r="T192" s="154"/>
    </row>
    <row r="193" spans="1:18" x14ac:dyDescent="0.25">
      <c r="A193" s="9"/>
      <c r="C193" s="125"/>
      <c r="D193" s="5"/>
      <c r="E193" s="126"/>
      <c r="F193" s="5"/>
      <c r="G193" s="5"/>
      <c r="H193" s="147"/>
      <c r="J193" s="5"/>
      <c r="K193" s="127"/>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c r="J211" s="27" t="s">
        <v>2622</v>
      </c>
      <c r="K211" s="148"/>
      <c r="L211" s="21"/>
      <c r="M211" s="21"/>
      <c r="N211" s="21"/>
      <c r="O211" s="8"/>
    </row>
    <row r="212" spans="1:15" x14ac:dyDescent="0.25">
      <c r="A212" s="9"/>
      <c r="B212" s="27" t="s">
        <v>2619</v>
      </c>
      <c r="C212" s="147"/>
      <c r="D212" s="21"/>
      <c r="G212" s="27" t="s">
        <v>2621</v>
      </c>
      <c r="H212" s="148"/>
      <c r="J212" s="27" t="s">
        <v>2623</v>
      </c>
      <c r="K212" s="147"/>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43:O43"/>
    <mergeCell ref="A44:O45"/>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Oveymar Enrique Rodriguez Jimenez</cp:lastModifiedBy>
  <cp:lastPrinted>2020-11-20T15:12:35Z</cp:lastPrinted>
  <dcterms:created xsi:type="dcterms:W3CDTF">2020-10-14T21:57:42Z</dcterms:created>
  <dcterms:modified xsi:type="dcterms:W3CDTF">2020-12-27T17:12:24Z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