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veymar.rodriguez\Downloads\"/>
    </mc:Choice>
  </mc:AlternateContent>
  <xr:revisionPtr revIDLastSave="0" documentId="13_ncr:1_{86B42DA9-5819-4EBC-BC88-7D878D0840B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5"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<sst xmlns="http://schemas.openxmlformats.org/spreadsheetml/2006/main" count="4339" uniqueCount="2681">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</sst>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99" zoomScale="70" zoomScaleNormal="70" zoomScaleSheetLayoutView="40" zoomScalePageLayoutView="40" workbookViewId="0">
      <selection activeCell="B204" sqref="B20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44192.53059328704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74"/>
      <c r="E20" s="161" t="s">
        <v>2669</v>
      </c>
      <c r="F20" s="163"/>
      <c r="G20" s="5"/>
      <c r="H20" s="211"/>
      <c r="I20" s="150"/>
      <c r="J20" s="151"/>
      <c r="K20" s="152"/>
      <c r="L20" s="153"/>
      <c r="M20" s="153"/>
      <c r="N20" s="136">
        <f>+(M20-L20)/30</f>
        <v>0</v>
      </c>
      <c r="O20" s="139"/>
      <c r="U20" s="135"/>
      <c r="V20" s="107">
        <f ca="1">NOW()</f>
        <v>44192.53059328704</v>
      </c>
      <c r="W20" s="107">
        <f ca="1">NOW()</f>
        <v>44192.53059328704</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c r="C48" s="114"/>
      <c r="D48" s="112"/>
      <c r="E48" s="146"/>
      <c r="F48" s="146"/>
      <c r="G48" s="173" t="str">
        <f>IF(AND(E48&lt;&gt;"",F48&lt;&gt;""),((F48-E48)/30),"")</f>
        <v/>
      </c>
      <c r="H48" s="116"/>
      <c r="I48" s="115"/>
      <c r="J48" s="115"/>
      <c r="K48" s="118"/>
      <c r="L48" s="117"/>
      <c r="M48" s="119"/>
      <c r="N48" s="117"/>
      <c r="O48" s="117"/>
      <c r="P48" s="80"/>
    </row>
    <row r="49" spans="1:16" s="6" customFormat="1" ht="24.75" customHeight="1" x14ac:dyDescent="0.25">
      <c r="A49" s="144">
        <v>2</v>
      </c>
      <c r="B49" s="113"/>
      <c r="C49" s="114"/>
      <c r="D49" s="112"/>
      <c r="E49" s="146"/>
      <c r="F49" s="146"/>
      <c r="G49" s="173" t="str">
        <f t="shared" ref="G49:G107" si="2">IF(AND(E49&lt;&gt;"",F49&lt;&gt;""),((F49-E49)/30),"")</f>
        <v/>
      </c>
      <c r="H49" s="116"/>
      <c r="I49" s="115"/>
      <c r="J49" s="115"/>
      <c r="K49" s="118"/>
      <c r="L49" s="117"/>
      <c r="M49" s="119"/>
      <c r="N49" s="117"/>
      <c r="O49" s="117"/>
      <c r="P49" s="80"/>
    </row>
    <row r="50" spans="1:16" s="6" customFormat="1" ht="24.75" customHeight="1" x14ac:dyDescent="0.25">
      <c r="A50" s="144">
        <v>3</v>
      </c>
      <c r="B50" s="113"/>
      <c r="C50" s="114"/>
      <c r="D50" s="112"/>
      <c r="E50" s="146"/>
      <c r="F50" s="146"/>
      <c r="G50" s="173" t="str">
        <f t="shared" si="2"/>
        <v/>
      </c>
      <c r="H50" s="121"/>
      <c r="I50" s="115"/>
      <c r="J50" s="115"/>
      <c r="K50" s="118"/>
      <c r="L50" s="117"/>
      <c r="M50" s="119"/>
      <c r="N50" s="117"/>
      <c r="O50" s="117"/>
      <c r="P50" s="80"/>
    </row>
    <row r="51" spans="1:16" s="6" customFormat="1" ht="24.75" customHeight="1" outlineLevel="1" x14ac:dyDescent="0.25">
      <c r="A51" s="144">
        <v>4</v>
      </c>
      <c r="B51" s="113"/>
      <c r="C51" s="114"/>
      <c r="D51" s="112"/>
      <c r="E51" s="146"/>
      <c r="F51" s="146"/>
      <c r="G51" s="173" t="str">
        <f t="shared" si="2"/>
        <v/>
      </c>
      <c r="H51" s="116"/>
      <c r="I51" s="115"/>
      <c r="J51" s="115"/>
      <c r="K51" s="118"/>
      <c r="L51" s="117"/>
      <c r="M51" s="119"/>
      <c r="N51" s="117"/>
      <c r="O51" s="117"/>
      <c r="P51" s="80"/>
    </row>
    <row r="52" spans="1:16" s="7" customFormat="1" ht="24.75" customHeight="1" outlineLevel="1" x14ac:dyDescent="0.25">
      <c r="A52" s="145">
        <v>5</v>
      </c>
      <c r="B52" s="113"/>
      <c r="C52" s="114"/>
      <c r="D52" s="112"/>
      <c r="E52" s="146"/>
      <c r="F52" s="146"/>
      <c r="G52" s="173" t="str">
        <f t="shared" si="2"/>
        <v/>
      </c>
      <c r="H52" s="121"/>
      <c r="I52" s="115"/>
      <c r="J52" s="115"/>
      <c r="K52" s="118"/>
      <c r="L52" s="117"/>
      <c r="M52" s="119"/>
      <c r="N52" s="117"/>
      <c r="O52" s="117"/>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9">
        <v>0.03</v>
      </c>
      <c r="G179" s="180">
        <f>IF(F179&gt;0,SUM(E179+F179),"")</f>
        <v>0.05</v>
      </c>
      <c r="H179" s="5"/>
      <c r="I179" s="237" t="s">
        <v>2674</v>
      </c>
      <c r="J179" s="238"/>
      <c r="K179" s="238"/>
      <c r="L179" s="239"/>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96" zoomScale="85" zoomScaleNormal="85"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44192.53059328704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44192.53059328704</v>
      </c>
      <c r="W20" s="107">
        <f ca="1">NOW()</f>
        <v>44192.53059328704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2674</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50"/>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44192.53059328704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44192.53059328704</v>
      </c>
      <c r="W20" s="107">
        <f ca="1">NOW()</f>
        <v>44192.53059328704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44192.53059328704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44192.53059328704</v>
      </c>
      <c r="W20" s="107">
        <f ca="1">NOW()</f>
        <v>44192.53059328704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44192.53059328704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44192.53059328704</v>
      </c>
      <c r="W20" s="107">
        <f ca="1">NOW()</f>
        <v>44192.53059328704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abSelected="1"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44192.53059328704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44192.53059328704</v>
      </c>
      <c r="W20" s="107">
        <f ca="1">NOW()</f>
        <v>44192.53059328704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Oveymar Enrique Rodriguez Jimenez</cp:lastModifiedBy>
  <cp:lastPrinted>2020-12-11T17:12:38Z</cp:lastPrinted>
  <dcterms:created xsi:type="dcterms:W3CDTF">2020-10-14T21:57:42Z</dcterms:created>
  <dcterms:modified xsi:type="dcterms:W3CDTF">2020-12-27T17:47:19Z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