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13_ncr:1_{665C214E-6D02-436F-BB01-E7B258EE7A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<sst xmlns="http://schemas.openxmlformats.org/spreadsheetml/2006/main" count="3065" uniqueCount="2691">
  <si>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</si>
  <si>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</si>
  <si>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</si>
  <si>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</si>
  <si>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</si>
  <si>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</si>
  <si>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</si>
  <si>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</si>
  <si>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</si>
  <si>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</si>
  <si>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</si>
  <si>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</si>
  <si>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</si>
  <si>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</si>
  <si>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</si>
  <si>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</si>
  <si>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</si>
  <si>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</si>
  <si>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</si>
  <si>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</si>
  <si>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</si>
  <si>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</si>
  <si>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</si>
  <si>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</si>
  <si>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</si>
  <si>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</si>
  <si>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</si>
  <si>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</si>
  <si>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</si>
  <si>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</si>
  <si>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</si>
  <si>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</si>
  <si>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</si>
  <si>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</si>
  <si>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</si>
  <si>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</si>
  <si>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</si>
  <si>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</si>
  <si>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</si>
  <si>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</si>
  <si>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</si>
  <si>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</si>
  <si>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</si>
  <si>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</si>
  <si>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</si>
  <si>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</si>
  <si>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</si>
  <si>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</si>
  <si>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</si>
  <si>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</si>
  <si>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</si>
  <si>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</si>
  <si>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</si>
  <si>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</si>
  <si>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</si>
  <si>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</si>
  <si>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</si>
  <si>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</si>
  <si>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</si>
  <si>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</si>
  <si>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</si>
  <si>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</si>
  <si>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</si>
  <si>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</si>
  <si>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</si>
  <si>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</si>
  <si>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</si>
  <si>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</si>
  <si>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</si>
  <si>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</si>
  <si>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</si>
  <si>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</si>
  <si>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</si>
  <si>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</si>
  <si>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</si>
  <si>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</si>
  <si>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</si>
  <si>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</si>
  <si>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</si>
  <si>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</si>
  <si>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</si>
  <si>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</si>
  <si>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</si>
  <si>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</si>
  <si>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</si>
  <si>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</si>
  <si>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</si>
  <si>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</si>
  <si>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</si>
  <si>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</si>
  <si>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</si>
  <si>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</si>
  <si>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</si>
  <si>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</si>
  <si>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</si>
  <si>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</si>
  <si>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</si>
  <si>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</si>
  <si>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</si>
  <si>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</si>
  <si>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</si>
  <si>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</si>
  <si>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</si>
  <si>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</si>
  <si>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</si>
  <si>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</si>
  <si>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</si>
  <si>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</si>
  <si>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</si>
  <si>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</si>
  <si>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</si>
  <si>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</si>
  <si>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</si>
  <si>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</si>
  <si>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</si>
  <si>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</si>
  <si>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</si>
  <si>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</si>
  <si>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</si>
  <si>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</si>
  <si>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</si>
  <si>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</si>
  <si>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</si>
  <si>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</si>
  <si>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</si>
  <si>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</si>
  <si>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</si>
  <si>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</si>
  <si>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</si>
  <si>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</si>
  <si>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</si>
  <si>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</si>
  <si>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</si>
  <si>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</si>
  <si>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</si>
  <si>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</si>
  <si>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</si>
  <si>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</si>
  <si>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</si>
  <si>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</si>
  <si>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</si>
  <si>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</si>
  <si>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</si>
  <si>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</si>
  <si>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</si>
  <si>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</si>
  <si>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</si>
  <si>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</si>
  <si>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</si>
  <si>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</si>
  <si>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</si>
  <si>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</si>
  <si>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</si>
  <si>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</si>
  <si>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</si>
  <si>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</si>
  <si>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</si>
  <si>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</si>
  <si>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</si>
  <si>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</si>
  <si>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</si>
  <si>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</si>
  <si>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</si>
  <si>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</si>
  <si>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</si>
  <si>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</si>
  <si>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</si>
  <si>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</si>
  <si>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</si>
  <si>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</si>
  <si>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</si>
  <si>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</si>
  <si>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</si>
  <si>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</si>
  <si>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</si>
  <si>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</si>
  <si>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</si>
  <si>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</si>
  <si>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</si>
  <si>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</si>
  <si>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</si>
  <si>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</si>
  <si>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</si>
  <si>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</si>
  <si>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</si>
  <si>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</si>
  <si>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</si>
  <si>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</si>
  <si>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</si>
  <si>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</si>
  <si>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</si>
  <si>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</si>
  <si>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</si>
  <si>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</si>
  <si>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</si>
  <si>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</si>
  <si>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</si>
  <si>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</si>
  <si>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</si>
  <si>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</si>
  <si>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</si>
  <si>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</si>
  <si>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</si>
  <si>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</si>
  <si>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</si>
  <si>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</si>
  <si>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</si>
  <si>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</si>
  <si>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</si>
  <si>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</si>
  <si>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</si>
  <si>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</si>
  <si>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</si>
  <si>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</si>
  <si>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</si>
  <si>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</si>
  <si>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</si>
  <si>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</si>
  <si>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</si>
  <si>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</si>
  <si>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</si>
  <si>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</si>
  <si>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</si>
  <si>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</si>
  <si>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</si>
  <si>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</si>
  <si>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</si>
  <si>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</si>
  <si>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</si>
  <si>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</si>
  <si>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</si>
  <si>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</si>
  <si>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</si>
  <si>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</si>
  <si>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</si>
  <si>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</si>
  <si>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</si>
  <si>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</si>
  <si>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</si>
  <si>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</si>
  <si>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</si>
  <si>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</si>
  <si>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</si>
  <si>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</si>
  <si>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</si>
  <si>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</si>
  <si>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</si>
  <si>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</si>
  <si>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</si>
  <si>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</si>
  <si>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</si>
  <si>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</si>
  <si>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</si>
  <si>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</si>
  <si>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</si>
  <si>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</si>
  <si>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</si>
  <si>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</si>
  <si>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</si>
  <si>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</si>
  <si>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</si>
  <si>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</si>
  <si>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</si>
  <si>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</si>
  <si>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</si>
  <si>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</si>
  <si>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</si>
  <si>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</si>
  <si>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</si>
  <si>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</si>
  <si>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</si>
  <si>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</si>
  <si>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</si>
  <si>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</si>
  <si>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</si>
  <si>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</si>
  <si>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</si>
  <si>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</si>
  <si>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</si>
  <si>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</si>
  <si>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</si>
  <si>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</si>
  <si>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</si>
  <si>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</si>
  <si>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</si>
  <si>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</si>
  <si>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</si>
  <si>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</si>
  <si>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</si>
  <si>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</si>
  <si>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</si>
  <si>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</si>
  <si>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</si>
  <si>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</si>
  <si>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</si>
  <si>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</si>
  <si>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</si>
  <si>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</si>
  <si>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</si>
  <si>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</si>
  <si>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</si>
  <si>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</si>
  <si>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</si>
  <si>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</si>
  <si>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</si>
  <si>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</si>
  <si>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</si>
  <si>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</si>
  <si>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</si>
  <si>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</si>
  <si>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</si>
  <si>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</si>
  <si>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</si>
  <si>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</si>
  <si>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</si>
  <si>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</si>
  <si>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</si>
  <si>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</si>
  <si>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</si>
  <si>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</si>
  <si>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</si>
  <si>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</si>
  <si>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</si>
  <si>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</si>
  <si>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</si>
  <si>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</si>
  <si>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</si>
  <si>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</si>
  <si>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</si>
  <si>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</si>
  <si>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</si>
  <si>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</si>
  <si>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</si>
  <si>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</si>
  <si>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</si>
  <si>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</si>
  <si>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</si>
  <si>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</si>
  <si>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</si>
  <si>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</si>
  <si>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</si>
  <si>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</si>
  <si>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</si>
  <si>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</si>
  <si>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</si>
  <si>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</si>
  <si>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</si>
  <si>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</si>
  <si>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</si>
  <si>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</si>
  <si>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</si>
  <si>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</si>
  <si>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</si>
  <si>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</si>
  <si>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</si>
  <si>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</si>
  <si>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</si>
  <si>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</si>
  <si>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</si>
  <si>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</si>
  <si>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</si>
  <si>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</si>
  <si>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</si>
  <si>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</si>
  <si>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</si>
  <si>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</si>
  <si>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</si>
  <si>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</si>
  <si>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</si>
  <si>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</si>
  <si>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</si>
  <si>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</si>
  <si>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</si>
  <si>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</si>
  <si>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</si>
  <si>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</si>
  <si>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</si>
  <si>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</si>
  <si>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</si>
  <si>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</si>
  <si>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</si>
  <si>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</si>
  <si>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</si>
  <si>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</si>
  <si>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</si>
  <si>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</si>
  <si>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</si>
  <si>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</si>
  <si>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</si>
  <si>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</si>
  <si>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</si>
  <si>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</si>
  <si>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</si>
  <si>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</si>
  <si>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</si>
  <si>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</si>
  <si>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</si>
  <si>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</si>
  <si>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</si>
  <si>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</si>
  <si>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</si>
  <si>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</si>
  <si>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</si>
  <si>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</si>
  <si>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</si>
  <si>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</si>
  <si>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</si>
  <si>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</si>
  <si>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</si>
  <si>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</si>
  <si>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</si>
  <si>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</si>
  <si>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</si>
  <si>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</si>
  <si>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</si>
  <si>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</si>
  <si>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</si>
  <si>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</si>
  <si>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</si>
  <si>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</si>
  <si>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</si>
  <si>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</si>
  <si>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</si>
  <si>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</si>
  <si>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</si>
  <si>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</si>
  <si>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</si>
  <si>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</si>
  <si>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</si>
  <si>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</si>
  <si>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</si>
  <si>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</si>
  <si>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</si>
  <si>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</si>
  <si>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</si>
  <si>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</si>
  <si>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</si>
  <si>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</si>
  <si>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</si>
  <si>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</si>
  <si>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</si>
  <si>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</si>
  <si>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</si>
  <si>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</si>
  <si>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</si>
  <si>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</si>
  <si>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</si>
  <si>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</si>
  <si>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</si>
  <si>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</si>
  <si>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</si>
  <si>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</si>
  <si>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</si>
  <si>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</si>
  <si>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</si>
  <si>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</si>
  <si>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</si>
  <si>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</si>
  <si>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</si>
  <si>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</si>
  <si>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</si>
  <si>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</si>
  <si>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</si>
  <si>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</si>
  <si>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</si>
  <si>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</si>
  <si>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</si>
  <si>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</si>
  <si>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</si>
  <si>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</si>
  <si>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</si>
  <si>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</si>
  <si>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</si>
  <si>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</si>
  <si>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</si>
  <si>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</si>
  <si>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</si>
  <si>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</si>
  <si>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</si>
  <si>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</si>
  <si>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</si>
  <si>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</si>
  <si>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</si>
  <si>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</si>
  <si>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</si>
  <si>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</si>
  <si>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</si>
  <si>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</si>
  <si>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</si>
  <si>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</si>
  <si>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</si>
  <si>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</si>
  <si>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</si>
  <si>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</si>
  <si>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</si>
  <si>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</si>
  <si>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</si>
  <si>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</si>
  <si>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</si>
  <si>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</si>
  <si>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</si>
  <si>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</si>
  <si>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</si>
  <si>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</si>
  <si>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</si>
  <si>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</si>
  <si>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</si>
  <si>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</si>
  <si>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</si>
  <si>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</si>
  <si>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</si>
  <si>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</si>
  <si>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</si>
  <si>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</si>
  <si>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</si>
  <si>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</si>
  <si>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</si>
  <si>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</si>
  <si>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</si>
  <si>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</si>
  <si>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</si>
  <si>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</si>
  <si>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</si>
  <si>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</si>
  <si>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</si>
  <si>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</si>
  <si>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</si>
  <si>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</si>
  <si>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</si>
  <si>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</si>
  <si>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</si>
  <si>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</si>
  <si>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</si>
  <si>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</si>
  <si>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</si>
  <si>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</si>
  <si>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</si>
  <si>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</si>
  <si>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</si>
  <si>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</si>
  <si>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</si>
  <si>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</si>
  <si>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</si>
  <si>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</si>
  <si>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</si>
  <si>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</si>
  <si>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</si>
  <si>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</si>
  <si>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</si>
  <si>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</si>
  <si>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</si>
  <si>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</si>
  <si>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</si>
  <si>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</si>
  <si>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</si>
  <si>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</si>
  <si>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</si>
  <si>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</si>
  <si>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</si>
  <si>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</si>
  <si>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</si>
  <si>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</si>
  <si>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</si>
  <si>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</si>
  <si>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</si>
  <si>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</si>
  <si>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</si>
  <si>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</si>
  <si>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</si>
  <si>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</si>
  <si>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</si>
  <si>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</si>
  <si>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</si>
  <si>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</si>
  <si>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</si>
  <si>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</si>
  <si>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</si>
  <si>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</si>
  <si>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</si>
  <si>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</si>
  <si>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</si>
  <si>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</si>
  <si>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</si>
  <si>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</si>
  <si>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</si>
  <si>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</si>
  <si>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</si>
  <si>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</si>
  <si>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</si>
  <si>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</si>
  <si>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</si>
  <si>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</si>
  <si>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</si>
  <si>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</si>
  <si>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</si>
  <si>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</si>
  <si>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</si>
  <si>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</si>
  <si>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</si>
  <si>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</si>
  <si>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</si>
  <si>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</si>
  <si>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</si>
  <si>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</si>
  <si>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</si>
  <si>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</si>
  <si>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</si>
  <si>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</si>
  <si>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</si>
  <si>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</si>
  <si>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</si>
  <si>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</si>
  <si>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</si>
  <si>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</si>
  <si>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</si>
  <si>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</si>
  <si>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</si>
  <si>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</si>
  <si>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</si>
  <si>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</si>
  <si>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</si>
  <si>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</si>
  <si>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</si>
  <si>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</si>
  <si>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</si>
  <si>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</si>
  <si>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</si>
  <si>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</si>
  <si>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</si>
  <si>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</si>
  <si>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</si>
  <si>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</si>
  <si>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</si>
  <si>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</si>
  <si>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</si>
  <si>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</si>
  <si>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</si>
  <si>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</si>
  <si>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</si>
  <si>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</si>
  <si>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</si>
  <si>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</si>
  <si>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</si>
  <si>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</si>
  <si>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</si>
  <si>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</si>
  <si>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</si>
  <si>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</si>
  <si>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</si>
  <si>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</si>
  <si>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</si>
  <si>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</si>
  <si>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</si>
  <si>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</si>
  <si>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</si>
  <si>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</si>
  <si>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</si>
  <si>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</si>
  <si>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</si>
  <si>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</si>
  <si>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</si>
  <si>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</si>
  <si>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</si>
  <si>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</si>
  <si>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</si>
  <si>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</si>
  <si>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</si>
  <si>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</si>
  <si>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</si>
  <si>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</si>
  <si>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</si>
  <si>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</si>
  <si>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</si>
  <si>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</si>
  <si>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</si>
  <si>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</si>
  <si>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</si>
  <si>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</si>
  <si>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</si>
  <si>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</si>
  <si>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</si>
  <si>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</si>
  <si>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</si>
  <si>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</si>
  <si>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</si>
  <si>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</si>
  <si>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</si>
  <si>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</si>
  <si>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</si>
  <si>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</si>
  <si>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</si>
  <si>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</si>
  <si>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</si>
  <si>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</si>
  <si>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</si>
  <si>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</si>
  <si>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</si>
  <si>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</si>
  <si>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</si>
  <si>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</si>
  <si>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</si>
  <si>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</si>
  <si>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</si>
  <si>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</si>
  <si>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</si>
  <si>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</si>
  <si>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</si>
  <si>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</si>
  <si>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</si>
  <si>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</si>
  <si>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</si>
  <si>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</si>
  <si>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</si>
  <si>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</si>
  <si>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</si>
  <si>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</si>
  <si>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</si>
  <si>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</si>
  <si>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</si>
  <si>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</si>
  <si>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</si>
  <si>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</si>
  <si>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</si>
  <si>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</si>
  <si>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</si>
  <si>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</si>
  <si>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</si>
  <si>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</si>
  <si>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</si>
  <si>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</si>
  <si>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</si>
  <si>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</si>
  <si>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</si>
  <si>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</si>
  <si>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</si>
  <si>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</si>
  <si>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</si>
  <si>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</si>
  <si>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</si>
  <si>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</si>
  <si>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</si>
  <si>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</si>
  <si>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</si>
  <si>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</si>
  <si>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</si>
  <si>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</si>
  <si>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</si>
  <si>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</si>
  <si>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</si>
  <si>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</si>
  <si>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</si>
  <si>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</si>
  <si>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</si>
  <si>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</si>
  <si>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</si>
  <si>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</si>
  <si>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</si>
  <si>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</si>
  <si>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</si>
  <si>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</si>
  <si>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</si>
  <si>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</si>
  <si>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</si>
  <si>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</si>
  <si>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</si>
  <si>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</si>
  <si>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</si>
  <si>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</si>
  <si>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</si>
  <si>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</si>
  <si>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</si>
  <si>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</si>
  <si>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</si>
  <si>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</si>
  <si>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</si>
  <si>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</si>
  <si>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</si>
  <si>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</si>
  <si>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</si>
  <si>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</si>
  <si>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</si>
  <si>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</si>
  <si>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</si>
  <si>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</si>
  <si>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</si>
  <si>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</si>
  <si>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</si>
  <si>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</si>
  <si>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</si>
  <si>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</si>
  <si>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</si>
  <si>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</si>
  <si>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</si>
  <si>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</si>
  <si>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</si>
  <si>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</si>
  <si>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</si>
  <si>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</si>
  <si>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</si>
  <si>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</si>
  <si>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</si>
  <si>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</si>
  <si>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</si>
  <si>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</si>
  <si>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</si>
  <si>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</si>
  <si>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</si>
  <si>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</si>
  <si>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</si>
  <si>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</si>
  <si>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</si>
  <si>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</si>
  <si>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</si>
  <si>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</si>
  <si>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</si>
  <si>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</si>
  <si>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</si>
  <si>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</si>
  <si>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</si>
  <si>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</si>
  <si>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</si>
  <si>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</si>
  <si>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</si>
  <si>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</si>
  <si>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</si>
  <si>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</si>
  <si>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</si>
  <si>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</si>
  <si>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</si>
  <si>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</si>
  <si>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</si>
  <si>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</si>
  <si>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</si>
  <si>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</si>
  <si>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</si>
  <si>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</si>
  <si>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</si>
  <si>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</si>
  <si>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</si>
  <si>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</si>
  <si>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</si>
  <si>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</si>
  <si>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</si>
  <si>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</si>
  <si>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</si>
  <si>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</si>
  <si>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</si>
  <si>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</si>
  <si>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</si>
  <si>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</si>
  <si>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</si>
  <si>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</si>
  <si>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</si>
  <si>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</si>
  <si>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</si>
  <si>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</si>
  <si>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</si>
  <si>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</si>
  <si>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</si>
  <si>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</si>
  <si>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</si>
  <si>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</si>
  <si>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</si>
  <si>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</si>
  <si>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</si>
  <si>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</si>
  <si>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</si>
  <si>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</si>
  <si>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</si>
  <si>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</si>
  <si>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</si>
  <si>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</si>
  <si>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</si>
  <si>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</si>
  <si>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</si>
  <si>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</si>
  <si>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</si>
  <si>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</si>
  <si>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</si>
  <si>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</si>
  <si>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</si>
  <si>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</si>
  <si>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</si>
  <si>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</si>
  <si>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</si>
  <si>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</si>
  <si>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</si>
  <si>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</si>
  <si>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</si>
  <si>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</si>
  <si>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</si>
  <si>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</si>
  <si>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</si>
  <si>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</si>
  <si>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</si>
  <si>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</si>
  <si>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</si>
  <si>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</si>
  <si>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</si>
  <si>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</si>
  <si>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</si>
  <si>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</si>
  <si>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</si>
  <si>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</si>
  <si>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</si>
  <si>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</si>
  <si>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</si>
  <si>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</si>
  <si>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</si>
  <si>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</si>
  <si>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</si>
  <si>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</si>
  <si>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</si>
  <si>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</si>
  <si>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</si>
  <si>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</si>
  <si>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</si>
  <si>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</si>
  <si>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</si>
  <si>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</si>
  <si>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</si>
  <si>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</si>
  <si>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</si>
  <si>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</si>
  <si>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</si>
  <si>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</si>
  <si>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</si>
  <si>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</si>
  <si>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</si>
  <si>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</si>
  <si>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</si>
  <si>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</si>
  <si>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</si>
  <si>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</si>
  <si>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</si>
  <si>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</si>
  <si>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</si>
  <si>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</si>
  <si>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</si>
  <si>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</si>
  <si>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</si>
  <si>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</si>
  <si>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</si>
  <si>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</si>
  <si>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</si>
  <si>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</si>
  <si>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</si>
  <si>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</si>
  <si>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</si>
  <si>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</si>
  <si>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</si>
  <si>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</si>
  <si>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</si>
  <si>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</si>
  <si>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</si>
  <si>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</si>
  <si>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</si>
  <si>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</si>
  <si>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</si>
  <si>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</si>
  <si>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</si>
  <si>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</si>
  <si>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</si>
  <si>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</si>
  <si>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</si>
  <si>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</si>
  <si>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</si>
  <si>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</si>
  <si>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</si>
  <si>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</si>
  <si>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</si>
  <si>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</si>
  <si>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</si>
  <si>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</si>
  <si>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</si>
  <si>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</si>
  <si>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</si>
  <si>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</si>
  <si>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</si>
  <si>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</si>
  <si>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</si>
  <si>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</si>
  <si>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</si>
  <si>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</si>
  <si>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</si>
  <si>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</si>
  <si>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</si>
  <si>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</si>
  <si>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</si>
  <si>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</si>
  <si>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</si>
  <si>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</si>
  <si>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</si>
  <si>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</si>
  <si>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</si>
  <si>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</si>
  <si>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</si>
  <si>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</si>
  <si>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</si>
  <si>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</si>
  <si>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</si>
  <si>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</si>
  <si>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</si>
  <si>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</si>
  <si>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</si>
  <si>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</si>
  <si>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</si>
  <si>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</si>
  <si>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</si>
  <si>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</si>
  <si>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</si>
  <si>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</si>
  <si>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</si>
  <si>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</si>
  <si>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</si>
  <si>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</si>
  <si>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</si>
  <si>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</si>
  <si>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</si>
  <si>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</si>
  <si>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</si>
  <si>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</si>
  <si>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</si>
  <si>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</si>
  <si>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</si>
  <si>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</si>
  <si>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</si>
  <si>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</si>
  <si>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</si>
  <si>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</si>
  <si>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</si>
  <si>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</si>
  <si>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</si>
  <si>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</si>
  <si>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</si>
  <si>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</si>
  <si>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</si>
  <si>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</si>
  <si>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</si>
  <si>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</si>
  <si>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</si>
  <si>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</si>
  <si>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</si>
  <si>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</si>
  <si>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</si>
  <si>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</si>
  <si>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</si>
  <si>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</si>
  <si>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</si>
  <si>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</si>
  <si>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</si>
  <si>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</si>
  <si>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</si>
  <si>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</si>
  <si>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</si>
  <si>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</si>
  <si>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</si>
  <si>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</si>
  <si>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</si>
  <si>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</si>
  <si>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</si>
  <si>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</si>
  <si>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</si>
  <si>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</si>
  <si>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</si>
  <si>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</si>
  <si>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</si>
  <si>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</si>
  <si>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</si>
  <si>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</si>
  <si>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</si>
  <si>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</si>
  <si>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</si>
  <si>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</si>
  <si>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</si>
  <si>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</si>
  <si>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</si>
  <si>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</si>
  <si>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</si>
  <si>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</si>
  <si>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</si>
  <si>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</si>
  <si>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</si>
  <si>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</si>
  <si>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</si>
  <si>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</si>
  <si>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</si>
  <si>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</si>
  <si>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</si>
  <si>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</si>
  <si>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</si>
  <si>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</si>
  <si>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</si>
  <si>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</si>
  <si>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</si>
  <si>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</si>
  <si>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</si>
  <si>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</si>
  <si>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</si>
  <si>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</si>
  <si>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</si>
  <si>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</si>
  <si>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</si>
  <si>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</si>
  <si>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</si>
  <si>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</si>
  <si>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</si>
  <si>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</si>
  <si>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</si>
  <si>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</si>
  <si>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</si>
  <si>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</si>
  <si>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</si>
  <si>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</si>
  <si>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</si>
  <si>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</si>
  <si>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</si>
  <si>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</si>
  <si>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</si>
  <si>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</si>
  <si>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</si>
  <si>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</si>
  <si>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</si>
  <si>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</si>
  <si>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</si>
  <si>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</si>
  <si>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</si>
  <si>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</si>
  <si>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</si>
  <si>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</si>
  <si>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</si>
  <si>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</si>
  <si>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</si>
  <si>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</si>
  <si>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</si>
  <si>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</si>
  <si>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</si>
  <si>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</si>
  <si>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</si>
  <si>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</si>
  <si>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</si>
  <si>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</si>
  <si>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</si>
  <si>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</si>
  <si>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</si>
  <si>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</si>
  <si>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</si>
  <si>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</si>
  <si>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</si>
  <si>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</si>
  <si>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</si>
  <si>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</si>
  <si>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</si>
  <si>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</si>
  <si>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</si>
  <si>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</si>
  <si>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</si>
  <si>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</si>
  <si>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</si>
  <si>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</si>
  <si>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</si>
  <si>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</si>
  <si>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</si>
  <si>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</si>
  <si>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</si>
  <si>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</si>
  <si>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</si>
  <si>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</si>
  <si>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</si>
  <si>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</si>
  <si>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</si>
  <si>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</si>
  <si>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</si>
  <si>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</si>
  <si>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</si>
  <si>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</si>
  <si>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</si>
  <si>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</si>
  <si>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</si>
  <si>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</si>
  <si>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</si>
  <si>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</si>
  <si>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</si>
  <si>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</si>
  <si>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</si>
  <si>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</si>
  <si>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</si>
  <si>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</si>
  <si>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</si>
  <si>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</si>
  <si>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</si>
  <si>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</si>
  <si>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</si>
  <si>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</si>
  <si>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</si>
  <si>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</si>
  <si>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</si>
  <si>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</si>
  <si>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</si>
  <si>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</si>
  <si>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</si>
  <si>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</si>
  <si>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</si>
  <si>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</si>
  <si>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</si>
  <si>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</si>
  <si>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</si>
  <si>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</si>
  <si>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</si>
  <si>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</si>
  <si>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</si>
  <si>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</si>
  <si>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</si>
  <si>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</si>
  <si>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</si>
  <si>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</si>
  <si>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</si>
  <si>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</si>
  <si>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</si>
  <si>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</si>
  <si>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</si>
  <si>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</si>
  <si>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</si>
  <si>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</si>
  <si>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</si>
  <si>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</si>
  <si>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</si>
  <si>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</si>
  <si>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</si>
  <si>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</si>
  <si>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</si>
  <si>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</si>
  <si>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</si>
  <si>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</si>
  <si>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</si>
  <si>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</si>
  <si>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</si>
  <si>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</si>
  <si>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</si>
  <si>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</si>
  <si>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</si>
  <si>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</si>
  <si>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</si>
  <si>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</si>
  <si>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</si>
  <si>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</si>
  <si>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</si>
  <si>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</si>
  <si>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</si>
  <si>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</si>
  <si>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</si>
  <si>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</si>
  <si>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</si>
  <si>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</si>
  <si>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</si>
  <si>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</si>
  <si>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</si>
  <si>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</si>
  <si>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</si>
  <si>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</si>
  <si>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</si>
  <si>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</si>
  <si>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</si>
  <si>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</si>
  <si>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</si>
  <si>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</si>
  <si>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</si>
  <si>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</si>
  <si>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</si>
  <si>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</si>
  <si>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</si>
  <si>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</si>
  <si>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</si>
  <si>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</si>
  <si>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</si>
  <si>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</si>
  <si>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</si>
  <si>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</si>
  <si>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</si>
  <si>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</si>
  <si>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</si>
  <si>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</si>
  <si>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</si>
  <si>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</si>
  <si>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</si>
  <si>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</si>
  <si>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</si>
  <si>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</si>
  <si>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</si>
  <si>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</si>
  <si>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</si>
  <si>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</si>
  <si>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</si>
  <si>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</si>
  <si>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</si>
  <si>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</si>
  <si>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</si>
  <si>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</si>
  <si>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</si>
  <si>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</si>
  <si>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</si>
  <si>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</si>
  <si>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</si>
  <si>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</si>
  <si>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</si>
  <si>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</si>
  <si>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</si>
  <si>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</si>
  <si>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</si>
  <si>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</si>
  <si>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</si>
  <si>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</si>
  <si>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</si>
  <si>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</si>
  <si>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</si>
  <si>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</si>
  <si>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</si>
  <si>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</si>
  <si>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</si>
  <si>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</si>
  <si>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</si>
  <si>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</si>
  <si>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</si>
  <si>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</si>
  <si>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</si>
  <si>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</si>
  <si>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</si>
  <si>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</si>
  <si>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</si>
  <si>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</si>
  <si>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</si>
  <si>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</si>
  <si>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</si>
  <si>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</si>
  <si>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</si>
  <si>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</si>
  <si>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</si>
  <si>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</si>
  <si>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</si>
  <si>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</si>
  <si>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</si>
  <si>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</si>
  <si>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</si>
  <si>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</si>
  <si>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</si>
  <si>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</si>
  <si>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</si>
  <si>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</si>
  <si>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</si>
  <si>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</si>
  <si>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</si>
  <si>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</si>
  <si>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</si>
  <si>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</si>
  <si>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</si>
  <si>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</si>
  <si>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</si>
  <si>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</si>
  <si>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</si>
  <si>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</si>
  <si>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</si>
  <si>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</si>
  <si>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</si>
  <si>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</si>
  <si>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</si>
  <si>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</si>
  <si>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</si>
  <si>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</si>
  <si>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</si>
  <si>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</si>
  <si>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</si>
  <si>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</si>
  <si>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</si>
  <si>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</si>
  <si>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</si>
  <si>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</si>
  <si>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</si>
  <si>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</si>
  <si>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</si>
  <si>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</si>
  <si>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</si>
  <si>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</si>
  <si>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</si>
  <si>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</si>
  <si>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</si>
  <si>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</si>
  <si>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</si>
  <si>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</si>
  <si>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</si>
  <si>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</si>
  <si>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</si>
  <si>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</si>
  <si>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</si>
  <si>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</si>
  <si>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</si>
  <si>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</si>
  <si>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</si>
  <si>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</si>
  <si>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</si>
  <si>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</si>
  <si>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</si>
  <si>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</si>
  <si>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</si>
  <si>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</si>
  <si>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</si>
  <si>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</si>
  <si>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</si>
  <si>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</si>
  <si>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</si>
  <si>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</si>
  <si>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</si>
  <si>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</si>
  <si>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</si>
  <si>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</si>
  <si>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</si>
  <si>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</si>
  <si>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</si>
  <si>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</si>
  <si>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</si>
  <si>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</si>
  <si>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</si>
  <si>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</si>
  <si>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</si>
  <si>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</si>
  <si>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</si>
  <si>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</si>
  <si>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</si>
  <si>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</si>
  <si>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</si>
  <si>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</si>
  <si>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</si>
  <si>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</si>
  <si>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</si>
  <si>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</si>
  <si>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</si>
  <si>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</si>
  <si>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</si>
  <si>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</si>
  <si>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</si>
  <si>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</si>
  <si>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</si>
  <si>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</si>
  <si>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</si>
  <si>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</si>
  <si>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</si>
  <si>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</si>
  <si>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</si>
  <si>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</si>
  <si>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</si>
  <si>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</si>
  <si>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</si>
  <si>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</si>
  <si>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</si>
  <si>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</si>
  <si>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</si>
  <si>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</si>
  <si>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</si>
  <si>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</si>
  <si>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</si>
  <si>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</si>
  <si>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</si>
  <si>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</si>
  <si>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</si>
  <si>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</si>
  <si>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</si>
  <si>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</si>
  <si>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</si>
  <si>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</si>
  <si>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</si>
  <si>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</si>
  <si>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</si>
  <si>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</si>
  <si>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</si>
  <si>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</si>
  <si>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</si>
  <si>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</si>
  <si>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</si>
  <si>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</si>
  <si>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</si>
  <si>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</si>
  <si>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</si>
  <si>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</si>
  <si>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</si>
  <si>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</si>
  <si>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</si>
  <si>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</si>
  <si>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</si>
  <si>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</si>
  <si>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</si>
  <si>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</si>
  <si>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</si>
  <si>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</si>
  <si>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</si>
  <si>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</si>
  <si>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</si>
  <si>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</si>
  <si>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</si>
  <si>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</si>
  <si>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</si>
  <si>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</si>
  <si>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</si>
  <si>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</si>
  <si>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</si>
  <si>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</si>
  <si>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</si>
  <si>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</si>
  <si>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</si>
  <si>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</si>
  <si>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</si>
  <si>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</si>
  <si>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</si>
  <si>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</si>
  <si>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</si>
  <si>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</si>
  <si>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</si>
  <si>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</si>
  <si>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</si>
  <si>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</si>
  <si>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</si>
  <si>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</si>
  <si>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</si>
  <si>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</si>
  <si>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</si>
  <si>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</si>
  <si>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</si>
  <si>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</si>
  <si>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</si>
  <si>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</si>
  <si>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</si>
  <si>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</si>
  <si>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</si>
  <si>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</si>
  <si>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</si>
  <si>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</si>
  <si>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</si>
  <si>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</si>
  <si>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</si>
  <si>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</si>
  <si>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</si>
  <si>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</si>
  <si>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</si>
  <si>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</si>
  <si>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</si>
  <si>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</si>
  <si>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</si>
  <si>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</si>
  <si>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</si>
  <si>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</si>
  <si>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</si>
  <si>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</si>
  <si>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</si>
  <si>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</si>
  <si>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</si>
  <si>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</si>
  <si>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</si>
  <si>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</si>
  <si>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</si>
  <si>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</si>
  <si>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</si>
  <si>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</si>
  <si>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</si>
  <si>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</si>
  <si>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</si>
  <si>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</si>
  <si>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</si>
  <si>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</si>
  <si>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</si>
  <si>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</si>
  <si>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</si>
  <si>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</si>
  <si>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</si>
  <si>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</si>
  <si>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</si>
  <si>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</si>
  <si>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</si>
  <si>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</si>
  <si>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</si>
  <si>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</si>
  <si>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</si>
  <si>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</si>
  <si>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</si>
  <si>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</si>
  <si>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</si>
  <si>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</si>
  <si>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</si>
  <si>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</si>
  <si>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</si>
  <si>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</si>
  <si>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</si>
  <si>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</si>
  <si>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</si>
  <si>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</si>
  <si>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</si>
  <si>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</si>
  <si>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</si>
  <si>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</si>
  <si>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</si>
  <si>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</si>
  <si>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</si>
  <si>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</si>
  <si>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</si>
  <si>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</si>
  <si>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</si>
  <si>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</si>
  <si>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</si>
  <si>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</si>
  <si>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</si>
  <si>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</si>
  <si>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</si>
  <si>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</si>
  <si>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</si>
  <si>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</si>
  <si>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</si>
  <si>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</si>
  <si>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</si>
  <si>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</si>
  <si>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</si>
  <si>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</si>
  <si>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</si>
  <si>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</si>
  <si>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</si>
  <si>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</si>
  <si>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</si>
  <si>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</si>
  <si>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</si>
  <si>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</si>
  <si>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</si>
  <si>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</si>
  <si>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</si>
  <si>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</si>
  <si>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</si>
  <si>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</si>
  <si>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</si>
  <si>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</si>
  <si>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</si>
  <si>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</si>
  <si>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</si>
  <si>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</si>
  <si>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</si>
  <si>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</si>
  <si>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</si>
  <si>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</si>
  <si>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</si>
  <si>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</si>
  <si>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</si>
  <si>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</si>
  <si>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</si>
  <si>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</si>
  <si>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</si>
  <si>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</si>
  <si>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</si>
  <si>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</si>
  <si>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</si>
  <si>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</si>
  <si>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</si>
  <si>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</si>
  <si>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</si>
  <si>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</si>
  <si>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</si>
  <si>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</si>
  <si>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</si>
  <si>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</si>
  <si>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</si>
  <si>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</si>
  <si>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</si>
  <si>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</si>
  <si>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</si>
  <si>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</si>
  <si>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</si>
  <si>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</si>
  <si>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</si>
  <si>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</si>
  <si>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</si>
  <si>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</si>
  <si>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</si>
  <si>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</si>
  <si>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</si>
  <si>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</si>
  <si>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</si>
  <si>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</si>
  <si>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</si>
  <si>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</si>
  <si>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</si>
  <si>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</si>
  <si>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</si>
  <si>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</si>
  <si>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</si>
  <si>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</si>
  <si>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</si>
  <si>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</si>
  <si>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</si>
  <si>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</si>
  <si>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</si>
  <si>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</si>
  <si>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</si>
  <si>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</si>
  <si>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</si>
  <si>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</si>
  <si>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</si>
  <si>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</si>
  <si>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</si>
  <si>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</si>
  <si>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</si>
  <si>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</si>
  <si>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</si>
  <si>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</si>
  <si>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</si>
  <si>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</si>
  <si>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</si>
  <si>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</si>
  <si>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</si>
  <si>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</si>
  <si>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</si>
  <si>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</si>
  <si>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</si>
  <si>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</si>
  <si>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</si>
  <si>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</si>
  <si>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</si>
  <si>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</si>
  <si>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</si>
  <si>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</si>
  <si>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</si>
  <si>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</si>
  <si>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</si>
  <si>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</si>
  <si>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</si>
  <si>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</si>
  <si>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</si>
  <si>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</si>
  <si>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</si>
  <si>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</si>
  <si>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</si>
  <si>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</si>
  <si>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</si>
  <si>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</si>
  <si>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</si>
  <si>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</si>
  <si>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</si>
  <si>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</si>
  <si>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</si>
  <si>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</si>
  <si>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</si>
  <si>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</si>
  <si>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</si>
  <si>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</si>
  <si>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</si>
  <si>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</si>
  <si>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</si>
  <si>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</si>
  <si>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</si>
  <si>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</si>
  <si>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</si>
  <si>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</si>
  <si>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</si>
  <si>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</si>
  <si>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</si>
  <si>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</si>
  <si>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</si>
  <si>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</si>
  <si>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</si>
  <si>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</si>
  <si>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</si>
  <si>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</si>
  <si>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</si>
  <si>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</si>
  <si>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</si>
  <si>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</si>
  <si>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</si>
  <si>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</si>
  <si>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</si>
  <si>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</si>
  <si>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</si>
  <si>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</si>
  <si>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</si>
  <si>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</si>
  <si>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</si>
  <si>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</si>
  <si>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</si>
  <si>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</si>
  <si>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</si>
  <si>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</si>
  <si>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</si>
  <si>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</si>
  <si>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</si>
  <si>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</si>
  <si>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</si>
  <si>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</si>
  <si>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</si>
  <si>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</si>
  <si>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</si>
  <si>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</si>
  <si>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</si>
  <si>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</si>
  <si>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</si>
  <si>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</si>
  <si>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</si>
  <si>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</si>
  <si>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</si>
  <si>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</si>
  <si>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</si>
  <si>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</si>
  <si>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</si>
  <si>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</si>
  <si>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</si>
  <si>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</si>
  <si>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</si>
  <si>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</si>
  <si>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</si>
  <si>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</si>
  <si>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</si>
  <si>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</si>
  <si>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</si>
  <si>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</si>
  <si>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</si>
  <si>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</si>
  <si>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</si>
  <si>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</si>
  <si>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</si>
  <si>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</si>
  <si>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</si>
  <si>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</si>
  <si>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</si>
  <si>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</si>
  <si>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</si>
  <si>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</si>
  <si>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</si>
  <si>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</si>
  <si>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</si>
  <si>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</si>
  <si>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</si>
  <si>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</si>
  <si>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</si>
  <si>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</si>
  <si>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</si>
  <si>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</si>
  <si>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</si>
  <si>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</si>
  <si>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</si>
  <si>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</si>
  <si>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</si>
  <si>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</si>
  <si>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</si>
  <si>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</si>
  <si>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</si>
  <si>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</si>
  <si>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</si>
  <si>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</si>
  <si>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</si>
  <si>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</si>
  <si>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</si>
  <si>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</si>
  <si>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</si>
  <si>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</si>
  <si>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</si>
  <si>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</si>
  <si>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</si>
  <si>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</si>
  <si>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</si>
  <si>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</si>
  <si>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</si>
  <si>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</si>
  <si>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</si>
  <si>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</si>
  <si>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</si>
  <si>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</si>
  <si>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</si>
  <si>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</si>
  <si>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</si>
  <si>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</si>
  <si>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</si>
  <si>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</si>
  <si>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</si>
  <si>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</si>
  <si>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</si>
  <si>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</si>
  <si>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</si>
  <si>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</si>
  <si>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</si>
  <si>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</si>
  <si>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</si>
  <si>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</si>
  <si>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</si>
  <si>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</si>
  <si>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</si>
  <si>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</si>
  <si>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</si>
  <si>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</si>
  <si>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</si>
  <si>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</si>
  <si>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</si>
  <si>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</si>
  <si>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</si>
  <si>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</si>
  <si>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</si>
  <si>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</si>
  <si>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</si>
  <si>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</si>
  <si>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</si>
  <si>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</si>
  <si>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</si>
  <si>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</si>
  <si>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</si>
  <si>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</si>
  <si>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</si>
  <si>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</si>
  <si>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</si>
  <si>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</si>
  <si>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</si>
  <si>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</si>
  <si>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</si>
  <si>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</si>
  <si>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</si>
  <si>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</si>
  <si>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</si>
  <si>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</si>
  <si>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</si>
  <si>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</si>
  <si>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</si>
  <si>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</si>
  <si>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</si>
  <si>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</si>
  <si>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</si>
  <si>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</si>
  <si>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</si>
  <si>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</si>
  <si>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</si>
  <si>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</si>
  <si>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</si>
  <si>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</si>
  <si>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</si>
  <si>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</si>
  <si>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</si>
  <si>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</si>
  <si>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</si>
  <si>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</si>
  <si>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</si>
  <si>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</si>
  <si>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</si>
  <si>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</si>
  <si>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</si>
  <si>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</si>
  <si>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</si>
  <si>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</si>
  <si>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</si>
  <si>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</si>
  <si>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</si>
  <si>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</si>
  <si>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</si>
  <si>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</si>
  <si>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</si>
  <si>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</si>
  <si>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</si>
  <si>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</si>
  <si>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</si>
  <si>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</si>
  <si>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</si>
  <si>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</si>
  <si>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</si>
  <si>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</si>
  <si>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</si>
  <si>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</si>
  <si>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</si>
  <si>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</si>
  <si>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</si>
  <si>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</si>
  <si>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</si>
  <si>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</si>
  <si>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</si>
  <si>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</si>
  <si>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</si>
  <si>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</si>
  <si>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</si>
  <si>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</si>
  <si>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</si>
  <si>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</si>
  <si>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</si>
  <si>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</si>
  <si>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</si>
  <si>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</si>
  <si>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</si>
  <si>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</si>
  <si>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</si>
  <si>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</si>
  <si>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</si>
  <si>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</si>
  <si>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</si>
  <si>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</si>
  <si>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</si>
  <si>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</si>
  <si>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</si>
  <si>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</si>
  <si>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</si>
  <si>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</si>
  <si>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</si>
  <si>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</si>
  <si>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</si>
  <si>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</si>
  <si>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</si>
  <si>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</si>
  <si>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</si>
  <si>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</si>
  <si>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</si>
  <si>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</si>
  <si>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</si>
  <si>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</si>
  <si>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</si>
  <si>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</si>
  <si>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</si>
  <si>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</si>
  <si>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</si>
  <si>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</si>
  <si>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</si>
  <si>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</si>
  <si>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</si>
  <si>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</si>
  <si>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</si>
  <si>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</si>
  <si>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</si>
  <si>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</si>
  <si>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</si>
  <si>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</si>
  <si>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</si>
  <si>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</si>
  <si>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</si>
  <si>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</si>
  <si>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</si>
  <si>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</si>
  <si>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</si>
  <si>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</si>
  <si>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</si>
  <si>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</si>
  <si>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</si>
  <si>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</si>
  <si>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</si>
  <si>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</si>
  <si>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</si>
  <si>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</si>
  <si>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</si>
  <si>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</si>
  <si>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</si>
  <si>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</si>
  <si>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</si>
  <si>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</si>
  <si>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</si>
  <si>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</si>
  <si>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</si>
  <si>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</si>
  <si>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</si>
  <si>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</si>
  <si>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</si>
  <si>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</si>
  <si>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</si>
  <si>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</si>
  <si>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</si>
  <si>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</si>
  <si>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</si>
  <si>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</si>
  <si>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</si>
  <si>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</si>
  <si>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</si>
  <si>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</si>
  <si>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</si>
  <si>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</si>
  <si>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</si>
  <si>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</si>
  <si>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</si>
  <si>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</si>
  <si>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</si>
  <si>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</si>
  <si>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</si>
  <si>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</si>
  <si>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</si>
  <si>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</si>
  <si>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</si>
  <si>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</si>
  <si>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</si>
  <si>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</si>
  <si>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</si>
  <si>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</si>
  <si>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</si>
  <si>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</si>
  <si>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</si>
  <si>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</si>
  <si>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</si>
  <si>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</si>
  <si>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</si>
  <si>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</si>
  <si>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</si>
  <si>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</si>
  <si>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</si>
  <si>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</si>
  <si>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</si>
  <si>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</si>
  <si>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</si>
  <si>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</si>
  <si>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</si>
  <si>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</si>
  <si>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</si>
  <si>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</si>
  <si>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</si>
  <si>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</si>
  <si>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</si>
  <si>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</si>
  <si>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</si>
  <si>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</si>
  <si>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</si>
  <si>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</si>
  <si>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</si>
  <si>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</si>
  <si>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</si>
  <si>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</si>
  <si>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</si>
  <si>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</si>
  <si>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</si>
  <si>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</si>
  <si>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</si>
  <si>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</si>
  <si>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</si>
  <si>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</si>
  <si>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</si>
  <si>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</si>
  <si>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</si>
  <si>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</si>
  <si>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</si>
  <si>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</si>
  <si>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</si>
  <si>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</si>
  <si>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</si>
  <si>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</si>
  <si>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</si>
  <si>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</si>
  <si>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</si>
  <si>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</si>
  <si>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</si>
  <si>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</si>
  <si>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</si>
  <si>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</si>
  <si>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</si>
  <si>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</si>
  <si>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</si>
  <si>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</si>
  <si>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</si>
  <si>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</si>
  <si>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</si>
  <si>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</si>
  <si>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</si>
  <si>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</si>
  <si>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</si>
  <si>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</si>
  <si>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</si>
  <si>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</si>
  <si>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</si>
  <si>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</si>
  <si>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</si>
  <si>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</si>
  <si>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</si>
  <si>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</si>
  <si>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</si>
  <si>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</si>
  <si>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</si>
  <si>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</si>
  <si>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</si>
  <si>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</si>
  <si>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</si>
  <si>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</si>
  <si>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</si>
  <si>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</si>
  <si>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</si>
  <si>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</si>
  <si>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</si>
  <si>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</si>
  <si>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</si>
  <si>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</si>
  <si>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</si>
  <si>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</si>
  <si>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</si>
  <si>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</si>
  <si>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</si>
  <si>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</si>
  <si>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</si>
  <si>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</si>
  <si>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</si>
  <si>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</si>
  <si>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</si>
  <si>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</si>
  <si>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</si>
  <si>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</si>
  <si>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</si>
  <si>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</si>
  <si>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</si>
  <si>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</si>
  <si>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</si>
  <si>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</si>
  <si>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</si>
  <si>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</si>
  <si>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</si>
  <si>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</si>
  <si>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</si>
  <si>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</si>
  <si>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</si>
  <si>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</si>
  <si>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</si>
  <si>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</si>
  <si>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</si>
  <si>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</si>
  <si>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</si>
  <si>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</si>
  <si>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</si>
  <si>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</si>
  <si>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</si>
  <si>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</si>
  <si>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</si>
  <si>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</si>
  <si>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</si>
  <si>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</si>
  <si>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</si>
  <si>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</si>
  <si>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</si>
  <si>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</si>
  <si>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</si>
  <si>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</si>
  <si>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</si>
  <si>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</si>
  <si>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</si>
  <si>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</si>
  <si>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</si>
  <si>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</si>
  <si>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</si>
  <si>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</si>
  <si>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</si>
  <si>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</si>
  <si>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</si>
  <si>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</si>
  <si>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</si>
  <si>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</si>
  <si>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</si>
  <si>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</si>
  <si>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</si>
  <si>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</si>
  <si>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</si>
  <si>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</si>
  <si>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</si>
  <si>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</si>
  <si>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</si>
  <si>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</si>
  <si>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</si>
  <si>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</si>
  <si>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</si>
  <si>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</si>
  <si>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</si>
  <si>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</si>
  <si>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</si>
  <si>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</si>
  <si>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</si>
  <si>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</si>
  <si>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</si>
  <si>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</si>
  <si>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</si>
  <si>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</si>
  <si>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</si>
  <si>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</si>
  <si>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</si>
  <si>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</si>
  <si>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</si>
  <si>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</si>
  <si>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</si>
  <si>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</si>
  <si>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</si>
  <si>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</si>
  <si>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</si>
  <si>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</si>
  <si>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</si>
  <si>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</si>
  <si>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</si>
  <si>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</si>
  <si>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</si>
  <si>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</si>
  <si>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</si>
  <si>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</si>
  <si>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</si>
  <si>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</si>
  <si>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</si>
  <si>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</si>
  <si>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</si>
  <si>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</si>
  <si>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</si>
  <si>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</si>
  <si>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</si>
  <si>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</si>
  <si>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</si>
  <si>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</si>
  <si>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</si>
  <si>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</si>
  <si>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</si>
  <si>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</si>
  <si>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</si>
  <si>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</si>
  <si>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</si>
  <si>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</si>
  <si>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</si>
  <si>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</si>
  <si>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</si>
  <si>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</si>
  <si>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</si>
  <si>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</si>
  <si>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</si>
  <si>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</si>
  <si>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</si>
  <si>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</si>
  <si>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</si>
  <si>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</si>
  <si>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</si>
  <si>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</si>
  <si>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</si>
  <si>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</si>
  <si>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</si>
  <si>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</si>
  <si>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</si>
  <si>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</si>
  <si>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</si>
  <si>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</si>
  <si>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</si>
  <si>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</si>
  <si>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</si>
  <si>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</si>
  <si>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</si>
  <si>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</si>
  <si>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</si>
  <si>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</si>
  <si>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</si>
  <si>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</si>
  <si>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</si>
  <si>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</si>
  <si>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</si>
  <si>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</si>
  <si>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</si>
  <si>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</si>
  <si>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</si>
  <si>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</si>
  <si>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</si>
  <si>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</si>
  <si>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</si>
  <si>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</si>
  <si>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</si>
  <si>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</si>
  <si>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</si>
  <si>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</si>
  <si>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</si>
  <si>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</si>
  <si>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</si>
  <si>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</si>
  <si>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</si>
  <si>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</si>
  <si>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</si>
  <si>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</si>
  <si>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</si>
  <si>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</si>
  <si>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</si>
  <si>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</si>
  <si>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</si>
  <si>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</si>
  <si>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</si>
  <si>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</si>
  <si>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</si>
  <si>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</si>
  <si>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</si>
  <si>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</si>
  <si>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</si>
  <si>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</si>
  <si>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</si>
  <si>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</si>
  <si>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</si>
  <si>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</si>
  <si>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</si>
  <si>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</si>
  <si>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</si>
  <si>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</si>
  <si>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</si>
  <si>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</si>
  <si>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</si>
  <si>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</si>
  <si>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</si>
  <si>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</si>
  <si>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</si>
  <si>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</si>
  <si>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</si>
  <si>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</si>
  <si>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</si>
  <si>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</si>
  <si>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</si>
  <si>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</si>
  <si>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</si>
  <si>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</si>
  <si>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</si>
  <si>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</si>
  <si>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</si>
  <si>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</si>
  <si>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</si>
  <si>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</si>
  <si>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</si>
  <si>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</si>
  <si>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</si>
  <si>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</si>
  <si>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</si>
  <si>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</si>
  <si>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</si>
  <si>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</si>
  <si>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</si>
  <si>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</si>
  <si>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</si>
  <si>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</si>
  <si>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</si>
  <si>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</si>
  <si>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</si>
  <si>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</si>
  <si>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</si>
  <si>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</si>
  <si>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</si>
  <si>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</si>
  <si>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</si>
  <si>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</si>
  <si>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</si>
  <si>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</si>
  <si>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</si>
  <si>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</si>
  <si>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</si>
  <si>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</si>
  <si>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</si>
  <si>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</si>
  <si>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</si>
  <si>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</si>
  <si>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</si>
  <si>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</si>
  <si>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</si>
  <si>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</si>
  <si>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</si>
  <si>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</si>
  <si>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</si>
  <si>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</si>
  <si>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</si>
  <si>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</si>
  <si>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</si>
  <si>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</si>
  <si>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</si>
  <si>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</si>
  <si>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</si>
  <si>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</si>
  <si>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</si>
  <si>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</si>
  <si>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</si>
  <si>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</si>
  <si>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</si>
  <si>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</si>
  <si>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</si>
  <si>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</si>
  <si>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</si>
  <si>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</si>
  <si>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</si>
  <si>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</si>
  <si>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</si>
  <si>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</si>
  <si>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</si>
  <si>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</si>
  <si>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</si>
  <si>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</si>
  <si>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</si>
  <si>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</si>
  <si>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</si>
  <si>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</si>
  <si>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</si>
  <si>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</si>
  <si>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</si>
  <si>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</si>
  <si>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</si>
  <si>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</si>
  <si>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</si>
  <si>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</si>
  <si>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</si>
  <si>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</si>
  <si>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</si>
  <si>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</si>
  <si>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</si>
  <si>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</si>
  <si>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</si>
  <si>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</si>
  <si>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</si>
  <si>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</si>
  <si>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</si>
  <si>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</si>
  <si>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</si>
  <si>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</si>
  <si>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</si>
  <si>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</si>
  <si>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</si>
  <si>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</si>
  <si>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</si>
  <si>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</si>
  <si>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</si>
  <si>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</si>
  <si>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</si>
  <si>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</si>
  <si>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</si>
  <si>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</si>
  <si>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</si>
  <si>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</si>
  <si>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</si>
  <si>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</si>
  <si>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</si>
  <si>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</si>
  <si>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</si>
  <si>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</si>
  <si>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</si>
  <si>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</si>
  <si>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</si>
  <si>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</si>
  <si>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</si>
  <si>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</si>
  <si>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</si>
  <si>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</si>
  <si>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</si>
  <si>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</si>
  <si>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</si>
  <si>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</si>
  <si>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</si>
  <si>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</si>
  <si>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</si>
  <si>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</si>
  <si>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</si>
  <si>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</si>
  <si>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</si>
  <si>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</si>
  <si>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</si>
  <si>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</si>
  <si>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</si>
  <si>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</si>
  <si>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</si>
  <si>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</si>
  <si>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</si>
  <si>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</si>
  <si>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</si>
  <si>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</si>
  <si>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</si>
  <si>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</si>
  <si>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</si>
  <si>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</si>
  <si>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</si>
  <si>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</si>
  <si>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</si>
  <si>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</si>
  <si>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</si>
  <si>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</si>
  <si>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</si>
  <si>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</si>
  <si>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</si>
  <si>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</si>
  <si>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</si>
  <si>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</si>
  <si>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</si>
  <si>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</si>
  <si>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</si>
  <si>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</si>
  <si>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</si>
  <si>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</si>
  <si>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</si>
  <si>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</si>
  <si>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</si>
  <si>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</si>
  <si>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</si>
  <si>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</si>
  <si>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</si>
  <si>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</si>
  <si>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</si>
  <si>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</si>
  <si>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</si>
  <si>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</si>
  <si>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</si>
  <si>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</si>
  <si>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</si>
  <si>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</si>
  <si>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</si>
  <si>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</si>
  <si>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</si>
  <si>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</si>
  <si>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</si>
  <si>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</si>
  <si>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</si>
  <si>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</si>
  <si>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</si>
  <si>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</si>
  <si>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</si>
  <si>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</si>
  <si>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</si>
  <si>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</si>
  <si>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</si>
  <si>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</si>
  <si>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</si>
  <si>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</si>
  <si>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</si>
  <si>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</si>
  <si>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</si>
  <si>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</si>
  <si>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</si>
  <si>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</si>
  <si>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</si>
  <si>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</si>
  <si>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</si>
  <si>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</si>
  <si>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</si>
  <si>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</si>
  <si>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</si>
  <si>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</si>
  <si>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</si>
  <si>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</si>
  <si>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</si>
  <si>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</si>
  <si>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</si>
  <si>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</si>
  <si>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</si>
  <si>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</si>
  <si>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</si>
  <si>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</si>
  <si>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</si>
  <si>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</si>
  <si>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</si>
  <si>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</si>
  <si>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</si>
  <si>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</si>
  <si>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</si>
  <si>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</si>
  <si>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</si>
  <si>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</si>
  <si>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</si>
  <si>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</si>
  <si>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</si>
  <si>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</si>
  <si>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</si>
  <si>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</si>
  <si>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</si>
  <si>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</si>
  <si>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</si>
  <si>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</si>
  <si>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</si>
  <si>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</si>
  <si>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</si>
  <si>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</si>
  <si>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</si>
  <si>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</si>
  <si>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</si>
  <si>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</si>
  <si>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</si>
  <si>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</si>
  <si>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</si>
  <si>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</si>
  <si>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</si>
  <si>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</si>
  <si>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</si>
  <si>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</si>
  <si>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</si>
  <si>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</si>
  <si>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</si>
  <si>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</si>
  <si>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</si>
  <si>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</si>
  <si>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</si>
  <si>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</si>
  <si>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</si>
  <si>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</si>
  <si>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</si>
  <si>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</si>
  <si>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</si>
  <si>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</si>
  <si>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</si>
  <si>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</si>
  <si>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</si>
  <si>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</si>
  <si>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2021-99-10002086</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</si>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</sst>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A37" sqref="A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1142</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188"/>
      <c r="I20" s="149" t="s">
        <v>1142</v>
      </c>
      <c r="J20" s="150" t="s">
        <v>1144</v>
      </c>
      <c r="K20" s="151">
        <v>1456948500</v>
      </c>
      <c r="L20" s="152"/>
      <c r="M20" s="152"/>
      <c r="N20" s="135">
        <f>+(M20-L20)/30</f>
        <v>0</v>
      </c>
      <c r="O20" s="138"/>
      <c r="U20" s="134"/>
      <c r="V20" s="105">
        <f ca="1">NOW()</f>
        <v>44194.679952199076</v>
      </c>
      <c r="W20" s="105">
        <f ca="1">NOW()</f>
        <v>44194.679952199076</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HUMANISTA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2677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2678</v>
      </c>
      <c r="E48" s="145">
        <v>43915</v>
      </c>
      <c r="F48" s="145">
        <v>44196</v>
      </c>
      <c r="G48" s="160">
        <f>IF(AND(E48&lt;&gt;"",F48&lt;&gt;""),((F48-E48)/30),"")</f>
        <v>9.3666666666666671</v>
      </c>
      <c r="H48" s="177" t="s">
        <v>2681</v>
      </c>
      <c r="I48" s="121" t="s">
        <v>1142</v>
      </c>
      <c r="J48" s="121" t="s">
        <v>1147</v>
      </c>
      <c r="K48" s="123">
        <v>381147320</v>
      </c>
      <c r="L48" s="124" t="s">
        <v>1148</v>
      </c>
      <c r="M48" s="177"/>
      <c r="N48" s="115" t="s">
        <v>1151</v>
      </c>
      <c r="O48" s="115" t="s">
        <v>26</v>
      </c>
      <c r="P48" s="78"/>
    </row>
    <row r="49" spans="1:16" s="6" customFormat="1" ht="24.75" customHeight="1" thickBot="1" x14ac:dyDescent="0.3">
      <c r="A49" s="143">
        <v>2</v>
      </c>
      <c r="B49" s="111" t="s">
        <v>2664</v>
      </c>
      <c r="C49" s="112" t="s">
        <v>31</v>
      </c>
      <c r="D49" s="110" t="s">
        <v>2680</v>
      </c>
      <c r="E49" s="145">
        <v>43915</v>
      </c>
      <c r="F49" s="145">
        <v>44196</v>
      </c>
      <c r="G49" s="160">
        <f>IF(AND(E49&lt;&gt;"",F49&lt;&gt;""),((F49-E49)/30),"")</f>
        <v>9.3666666666666671</v>
      </c>
      <c r="H49" s="177" t="s">
        <v>2679</v>
      </c>
      <c r="I49" s="113" t="s">
        <v>1142</v>
      </c>
      <c r="J49" s="113" t="s">
        <v>1147</v>
      </c>
      <c r="K49" s="116">
        <v>561450418</v>
      </c>
      <c r="L49" s="115" t="s">
        <v>1148</v>
      </c>
      <c r="M49" s="117"/>
      <c r="N49" s="115" t="s">
        <v>1151</v>
      </c>
      <c r="O49" s="115" t="s">
        <v>26</v>
      </c>
      <c r="P49" s="78"/>
    </row>
    <row r="50" spans="1:16" s="6" customFormat="1" ht="24.75" customHeight="1" x14ac:dyDescent="0.25">
      <c r="A50" s="143">
        <v>3</v>
      </c>
      <c r="B50" s="111" t="s">
        <v>2682</v>
      </c>
      <c r="C50" s="112" t="s">
        <v>32</v>
      </c>
      <c r="D50" s="110" t="s">
        <v>2683</v>
      </c>
      <c r="E50" s="145">
        <v>43490</v>
      </c>
      <c r="F50" s="145">
        <v>43799</v>
      </c>
      <c r="G50" s="160">
        <f>IF(AND(E50&lt;&gt;"",F50&lt;&gt;""),((F50-E50)/30),"")</f>
        <v>10.3</v>
      </c>
      <c r="H50" s="119" t="s">
        <v>2684</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2682</v>
      </c>
      <c r="C51" s="112" t="s">
        <v>32</v>
      </c>
      <c r="D51" s="110" t="s">
        <v>2685</v>
      </c>
      <c r="E51" s="145">
        <v>43115</v>
      </c>
      <c r="F51" s="145">
        <v>43453</v>
      </c>
      <c r="G51" s="160">
        <f t="shared" ref="G51:G107" si="1">IF(AND(E51&lt;&gt;"",F51&lt;&gt;""),((F51-E51)/30),"")</f>
        <v>11.266666666666667</v>
      </c>
      <c r="H51" s="119" t="s">
        <v>2684</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11"/>
      <c r="C52" s="112"/>
      <c r="D52" s="110"/>
      <c r="E52" s="145"/>
      <c r="F52" s="145"/>
      <c r="G52" s="160" t="str">
        <f t="shared" si="1"/>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2678</v>
      </c>
      <c r="E114" s="145">
        <v>43915</v>
      </c>
      <c r="F114" s="145">
        <v>44196</v>
      </c>
      <c r="G114" s="160">
        <f>IF(AND(E114&lt;&gt;"",F114&lt;&gt;""),((F114-E114)/30),"")</f>
        <v>9.3666666666666671</v>
      </c>
      <c r="H114" s="178" t="s">
        <v>2681</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2680</v>
      </c>
      <c r="E115" s="145">
        <v>43915</v>
      </c>
      <c r="F115" s="145">
        <v>44196</v>
      </c>
      <c r="G115" s="160">
        <f>IF(AND(E115&lt;&gt;"",F115&lt;&gt;""),((F115-E115)/30),"")</f>
        <v>9.3666666666666671</v>
      </c>
      <c r="H115" s="178" t="s">
        <v>2679</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43708455</v>
      </c>
      <c r="F185" s="92"/>
      <c r="G185" s="93"/>
      <c r="H185" s="88"/>
      <c r="I185" s="90" t="s">
        <v>2627</v>
      </c>
      <c r="J185" s="166">
        <f>+SUM(M179:M183)</f>
        <v>0.02</v>
      </c>
      <c r="K185" s="204" t="s">
        <v>2628</v>
      </c>
      <c r="L185" s="204"/>
      <c r="M185" s="94">
        <f>+J185*(SUM(K20:K35))</f>
        <v>29138970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2686</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2020-12-29T16:56:41Z</cp:lastPrinted>
  <dcterms:created xsi:type="dcterms:W3CDTF">2020-10-14T21:57:42Z</dcterms:created>
  <dcterms:modified xsi:type="dcterms:W3CDTF">2020-12-29T21:23:31Z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