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<sst xmlns="http://schemas.openxmlformats.org/spreadsheetml/2006/main" count="3128" uniqueCount="2712">
  <si>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</si>
  <si>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</si>
  <si>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</si>
  <si>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</si>
  <si>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</si>
  <si>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</si>
  <si>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</si>
  <si>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</si>
  <si>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</si>
  <si>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</si>
  <si>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</si>
  <si>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</si>
  <si>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</si>
  <si>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</si>
  <si>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</si>
  <si>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</si>
  <si>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</si>
  <si>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</si>
  <si>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</si>
  <si>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</si>
  <si>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</si>
  <si>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</si>
  <si>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</si>
  <si>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</si>
  <si>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</si>
  <si>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</si>
  <si>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</si>
  <si>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</si>
  <si>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</si>
  <si>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</si>
  <si>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</si>
  <si>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</si>
  <si>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</si>
  <si>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</si>
  <si>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</si>
  <si>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</si>
  <si>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</si>
  <si>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</si>
  <si>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</si>
  <si>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</si>
  <si>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</si>
  <si>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</si>
  <si>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</si>
  <si>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</si>
  <si>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</si>
  <si>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</si>
  <si>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</si>
  <si>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</si>
  <si>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</si>
  <si>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</si>
  <si>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</si>
  <si>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</si>
  <si>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</si>
  <si>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</si>
  <si>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</si>
  <si>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</si>
  <si>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</si>
  <si>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</si>
  <si>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</si>
  <si>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</si>
  <si>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</si>
  <si>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</si>
  <si>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</si>
  <si>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</si>
  <si>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</si>
  <si>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</si>
  <si>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</si>
  <si>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</si>
  <si>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</si>
  <si>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</si>
  <si>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</si>
  <si>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</si>
  <si>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</si>
  <si>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</si>
  <si>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</si>
  <si>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</si>
  <si>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</si>
  <si>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</si>
  <si>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</si>
  <si>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</si>
  <si>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</si>
  <si>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</si>
  <si>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</si>
  <si>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</si>
  <si>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</si>
  <si>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</si>
  <si>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</si>
  <si>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</si>
  <si>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</si>
  <si>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</si>
  <si>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</si>
  <si>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</si>
  <si>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</si>
  <si>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</si>
  <si>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</si>
  <si>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</si>
  <si>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</si>
  <si>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</si>
  <si>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</si>
  <si>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</si>
  <si>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</si>
  <si>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</si>
  <si>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</si>
  <si>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</si>
  <si>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</si>
  <si>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</si>
  <si>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</si>
  <si>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</si>
  <si>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</si>
  <si>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</si>
  <si>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</si>
  <si>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</si>
  <si>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</si>
  <si>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</si>
  <si>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</si>
  <si>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</si>
  <si>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</si>
  <si>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</si>
  <si>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</si>
  <si>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</si>
  <si>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</si>
  <si>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</si>
  <si>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</si>
  <si>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</si>
  <si>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</si>
  <si>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</si>
  <si>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</si>
  <si>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</si>
  <si>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</si>
  <si>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</si>
  <si>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</si>
  <si>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</si>
  <si>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</si>
  <si>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</si>
  <si>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</si>
  <si>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</si>
  <si>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</si>
  <si>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</si>
  <si>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</si>
  <si>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</si>
  <si>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</si>
  <si>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</si>
  <si>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</si>
  <si>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</si>
  <si>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</si>
  <si>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</si>
  <si>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</si>
  <si>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</si>
  <si>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</si>
  <si>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</si>
  <si>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</si>
  <si>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</si>
  <si>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</si>
  <si>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</si>
  <si>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</si>
  <si>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</si>
  <si>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</si>
  <si>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</si>
  <si>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</si>
  <si>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</si>
  <si>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</si>
  <si>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</si>
  <si>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</si>
  <si>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</si>
  <si>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</si>
  <si>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</si>
  <si>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</si>
  <si>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</si>
  <si>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</si>
  <si>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</si>
  <si>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</si>
  <si>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</si>
  <si>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</si>
  <si>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</si>
  <si>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</si>
  <si>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</si>
  <si>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</si>
  <si>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</si>
  <si>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</si>
  <si>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</si>
  <si>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</si>
  <si>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</si>
  <si>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</si>
  <si>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</si>
  <si>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</si>
  <si>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</si>
  <si>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</si>
  <si>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</si>
  <si>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</si>
  <si>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</si>
  <si>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</si>
  <si>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</si>
  <si>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</si>
  <si>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</si>
  <si>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</si>
  <si>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</si>
  <si>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</si>
  <si>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</si>
  <si>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</si>
  <si>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</si>
  <si>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</si>
  <si>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</si>
  <si>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</si>
  <si>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</si>
  <si>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</si>
  <si>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</si>
  <si>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</si>
  <si>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</si>
  <si>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</si>
  <si>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</si>
  <si>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</si>
  <si>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</si>
  <si>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</si>
  <si>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</si>
  <si>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</si>
  <si>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</si>
  <si>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</si>
  <si>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</si>
  <si>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</si>
  <si>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</si>
  <si>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</si>
  <si>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</si>
  <si>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</si>
  <si>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</si>
  <si>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</si>
  <si>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</si>
  <si>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</si>
  <si>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</si>
  <si>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</si>
  <si>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</si>
  <si>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</si>
  <si>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</si>
  <si>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</si>
  <si>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</si>
  <si>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</si>
  <si>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</si>
  <si>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</si>
  <si>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</si>
  <si>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</si>
  <si>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</si>
  <si>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</si>
  <si>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</si>
  <si>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</si>
  <si>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</si>
  <si>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</si>
  <si>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</si>
  <si>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</si>
  <si>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</si>
  <si>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</si>
  <si>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</si>
  <si>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</si>
  <si>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</si>
  <si>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</si>
  <si>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</si>
  <si>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</si>
  <si>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</si>
  <si>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</si>
  <si>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</si>
  <si>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</si>
  <si>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</si>
  <si>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</si>
  <si>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</si>
  <si>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</si>
  <si>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</si>
  <si>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</si>
  <si>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</si>
  <si>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</si>
  <si>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</si>
  <si>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</si>
  <si>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</si>
  <si>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</si>
  <si>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</si>
  <si>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</si>
  <si>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</si>
  <si>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</si>
  <si>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</si>
  <si>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</si>
  <si>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</si>
  <si>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</si>
  <si>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</si>
  <si>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</si>
  <si>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</si>
  <si>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</si>
  <si>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</si>
  <si>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</si>
  <si>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</si>
  <si>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</si>
  <si>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</si>
  <si>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</si>
  <si>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</si>
  <si>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</si>
  <si>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</si>
  <si>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</si>
  <si>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</si>
  <si>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</si>
  <si>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</si>
  <si>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</si>
  <si>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</si>
  <si>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</si>
  <si>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</si>
  <si>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</si>
  <si>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</si>
  <si>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</si>
  <si>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</si>
  <si>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</si>
  <si>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</si>
  <si>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</si>
  <si>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</si>
  <si>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</si>
  <si>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</si>
  <si>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</si>
  <si>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</si>
  <si>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</si>
  <si>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</si>
  <si>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</si>
  <si>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</si>
  <si>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</si>
  <si>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</si>
  <si>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</si>
  <si>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</si>
  <si>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</si>
  <si>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</si>
  <si>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</si>
  <si>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</si>
  <si>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</si>
  <si>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</si>
  <si>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</si>
  <si>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</si>
  <si>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</si>
  <si>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</si>
  <si>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</si>
  <si>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</si>
  <si>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</si>
  <si>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</si>
  <si>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</si>
  <si>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</si>
  <si>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</si>
  <si>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</si>
  <si>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</si>
  <si>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</si>
  <si>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</si>
  <si>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</si>
  <si>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</si>
  <si>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</si>
  <si>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</si>
  <si>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</si>
  <si>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</si>
  <si>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</si>
  <si>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</si>
  <si>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</si>
  <si>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</si>
  <si>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</si>
  <si>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</si>
  <si>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</si>
  <si>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</si>
  <si>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</si>
  <si>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</si>
  <si>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</si>
  <si>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</si>
  <si>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</si>
  <si>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</si>
  <si>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</si>
  <si>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</si>
  <si>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</si>
  <si>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</si>
  <si>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</si>
  <si>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</si>
  <si>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</si>
  <si>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</si>
  <si>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</si>
  <si>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</si>
  <si>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</si>
  <si>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</si>
  <si>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</si>
  <si>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</si>
  <si>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</si>
  <si>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</si>
  <si>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</si>
  <si>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</si>
  <si>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</si>
  <si>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</si>
  <si>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</si>
  <si>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</si>
  <si>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</si>
  <si>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</si>
  <si>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</si>
  <si>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</si>
  <si>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</si>
  <si>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</si>
  <si>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</si>
  <si>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</si>
  <si>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</si>
  <si>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</si>
  <si>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</si>
  <si>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</si>
  <si>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</si>
  <si>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</si>
  <si>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</si>
  <si>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</si>
  <si>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</si>
  <si>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</si>
  <si>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</si>
  <si>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</si>
  <si>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</si>
  <si>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</si>
  <si>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</si>
  <si>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</si>
  <si>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</si>
  <si>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</si>
  <si>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</si>
  <si>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</si>
  <si>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</si>
  <si>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</si>
  <si>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</si>
  <si>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</si>
  <si>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</si>
  <si>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</si>
  <si>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</si>
  <si>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</si>
  <si>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</si>
  <si>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</si>
  <si>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</si>
  <si>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</si>
  <si>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</si>
  <si>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</si>
  <si>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</si>
  <si>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</si>
  <si>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</si>
  <si>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</si>
  <si>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</si>
  <si>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</si>
  <si>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</si>
  <si>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</si>
  <si>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</si>
  <si>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</si>
  <si>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</si>
  <si>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</si>
  <si>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</si>
  <si>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</si>
  <si>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</si>
  <si>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</si>
  <si>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</si>
  <si>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</si>
  <si>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</si>
  <si>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</si>
  <si>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</si>
  <si>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</si>
  <si>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</si>
  <si>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</si>
  <si>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</si>
  <si>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</si>
  <si>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</si>
  <si>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</si>
  <si>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</si>
  <si>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</si>
  <si>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</si>
  <si>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</si>
  <si>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</si>
  <si>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</si>
  <si>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</si>
  <si>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</si>
  <si>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</si>
  <si>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</si>
  <si>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</si>
  <si>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</si>
  <si>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</si>
  <si>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</si>
  <si>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</si>
  <si>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</si>
  <si>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</si>
  <si>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</si>
  <si>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</si>
  <si>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</si>
  <si>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</si>
  <si>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</si>
  <si>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</si>
  <si>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</si>
  <si>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</si>
  <si>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</si>
  <si>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</si>
  <si>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</si>
  <si>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</si>
  <si>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</si>
  <si>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</si>
  <si>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</si>
  <si>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</si>
  <si>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</si>
  <si>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</si>
  <si>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</si>
  <si>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</si>
  <si>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</si>
  <si>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</si>
  <si>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</si>
  <si>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</si>
  <si>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</si>
  <si>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</si>
  <si>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</si>
  <si>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</si>
  <si>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</si>
  <si>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</si>
  <si>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</si>
  <si>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</si>
  <si>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</si>
  <si>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</si>
  <si>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</si>
  <si>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</si>
  <si>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</si>
  <si>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</si>
  <si>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</si>
  <si>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</si>
  <si>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</si>
  <si>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</si>
  <si>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</si>
  <si>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</si>
  <si>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</si>
  <si>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</si>
  <si>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</si>
  <si>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</si>
  <si>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</si>
  <si>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</si>
  <si>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</si>
  <si>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</si>
  <si>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</si>
  <si>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</si>
  <si>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</si>
  <si>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</si>
  <si>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</si>
  <si>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</si>
  <si>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</si>
  <si>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</si>
  <si>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</si>
  <si>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</si>
  <si>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</si>
  <si>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</si>
  <si>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</si>
  <si>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</si>
  <si>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</si>
  <si>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</si>
  <si>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</si>
  <si>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</si>
  <si>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</si>
  <si>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</si>
  <si>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</si>
  <si>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</si>
  <si>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</si>
  <si>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</si>
  <si>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</si>
  <si>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</si>
  <si>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</si>
  <si>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</si>
  <si>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</si>
  <si>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</si>
  <si>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</si>
  <si>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</si>
  <si>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</si>
  <si>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</si>
  <si>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</si>
  <si>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</si>
  <si>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</si>
  <si>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</si>
  <si>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</si>
  <si>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</si>
  <si>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</si>
  <si>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</si>
  <si>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</si>
  <si>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</si>
  <si>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</si>
  <si>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</si>
  <si>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</si>
  <si>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</si>
  <si>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</si>
  <si>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</si>
  <si>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</si>
  <si>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</si>
  <si>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</si>
  <si>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</si>
  <si>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</si>
  <si>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</si>
  <si>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</si>
  <si>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</si>
  <si>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</si>
  <si>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</si>
  <si>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</si>
  <si>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</si>
  <si>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</si>
  <si>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</si>
  <si>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</si>
  <si>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</si>
  <si>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</si>
  <si>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</si>
  <si>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</si>
  <si>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</si>
  <si>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</si>
  <si>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</si>
  <si>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</si>
  <si>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</si>
  <si>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</si>
  <si>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</si>
  <si>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</si>
  <si>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</si>
  <si>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</si>
  <si>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</si>
  <si>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</si>
  <si>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</si>
  <si>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</si>
  <si>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</si>
  <si>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</si>
  <si>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</si>
  <si>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</si>
  <si>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</si>
  <si>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</si>
  <si>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</si>
  <si>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</si>
  <si>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</si>
  <si>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</si>
  <si>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</si>
  <si>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</si>
  <si>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</si>
  <si>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</si>
  <si>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</si>
  <si>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</si>
  <si>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</si>
  <si>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</si>
  <si>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</si>
  <si>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</si>
  <si>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</si>
  <si>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</si>
  <si>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</si>
  <si>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</si>
  <si>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</si>
  <si>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</si>
  <si>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</si>
  <si>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</si>
  <si>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</si>
  <si>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</si>
  <si>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</si>
  <si>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</si>
  <si>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</si>
  <si>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</si>
  <si>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</si>
  <si>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</si>
  <si>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</si>
  <si>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</si>
  <si>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</si>
  <si>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</si>
  <si>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</si>
  <si>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</si>
  <si>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</si>
  <si>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</si>
  <si>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</si>
  <si>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</si>
  <si>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</si>
  <si>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</si>
  <si>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</si>
  <si>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</si>
  <si>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</si>
  <si>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</si>
  <si>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</si>
  <si>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</si>
  <si>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</si>
  <si>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</si>
  <si>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</si>
  <si>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</si>
  <si>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</si>
  <si>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</si>
  <si>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</si>
  <si>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</si>
  <si>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</si>
  <si>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</si>
  <si>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</si>
  <si>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</si>
  <si>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</si>
  <si>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</si>
  <si>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</si>
  <si>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</si>
  <si>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</si>
  <si>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</si>
  <si>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</si>
  <si>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</si>
  <si>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</si>
  <si>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</si>
  <si>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</si>
  <si>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</si>
  <si>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</si>
  <si>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</si>
  <si>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</si>
  <si>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</si>
  <si>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</si>
  <si>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</si>
  <si>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</si>
  <si>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</si>
  <si>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</si>
  <si>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</si>
  <si>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</si>
  <si>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</si>
  <si>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</si>
  <si>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</si>
  <si>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</si>
  <si>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</si>
  <si>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</si>
  <si>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</si>
  <si>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</si>
  <si>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</si>
  <si>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</si>
  <si>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</si>
  <si>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</si>
  <si>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</si>
  <si>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</si>
  <si>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</si>
  <si>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</si>
  <si>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</si>
  <si>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</si>
  <si>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</si>
  <si>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</si>
  <si>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</si>
  <si>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</si>
  <si>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</si>
  <si>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</si>
  <si>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</si>
  <si>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</si>
  <si>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</si>
  <si>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</si>
  <si>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</si>
  <si>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</si>
  <si>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</si>
  <si>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</si>
  <si>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</si>
  <si>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</si>
  <si>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</si>
  <si>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</si>
  <si>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</si>
  <si>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</si>
  <si>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</si>
  <si>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</si>
  <si>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</si>
  <si>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</si>
  <si>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</si>
  <si>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</si>
  <si>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</si>
  <si>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</si>
  <si>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</si>
  <si>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</si>
  <si>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</si>
  <si>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</si>
  <si>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</si>
  <si>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</si>
  <si>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</si>
  <si>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</si>
  <si>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</si>
  <si>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</si>
  <si>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</si>
  <si>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</si>
  <si>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</si>
  <si>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</si>
  <si>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</si>
  <si>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</si>
  <si>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</si>
  <si>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</si>
  <si>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</si>
  <si>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</si>
  <si>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</si>
  <si>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</si>
  <si>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</si>
  <si>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</si>
  <si>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</si>
  <si>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</si>
  <si>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</si>
  <si>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</si>
  <si>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</si>
  <si>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</si>
  <si>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</si>
  <si>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</si>
  <si>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</si>
  <si>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</si>
  <si>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</si>
  <si>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</si>
  <si>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</si>
  <si>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</si>
  <si>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</si>
  <si>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</si>
  <si>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</si>
  <si>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</si>
  <si>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</si>
  <si>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</si>
  <si>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</si>
  <si>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</si>
  <si>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</si>
  <si>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</si>
  <si>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</si>
  <si>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</si>
  <si>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</si>
  <si>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</si>
  <si>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</si>
  <si>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</si>
  <si>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</si>
  <si>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</si>
  <si>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</si>
  <si>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</si>
  <si>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</si>
  <si>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</si>
  <si>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</si>
  <si>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</si>
  <si>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</si>
  <si>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</si>
  <si>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</si>
  <si>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</si>
  <si>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</si>
  <si>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</si>
  <si>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</si>
  <si>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</si>
  <si>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</si>
  <si>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</si>
  <si>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</si>
  <si>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</si>
  <si>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</si>
  <si>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</si>
  <si>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</si>
  <si>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</si>
  <si>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</si>
  <si>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</si>
  <si>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</si>
  <si>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</si>
  <si>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</si>
  <si>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</si>
  <si>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</si>
  <si>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</si>
  <si>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</si>
  <si>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</si>
  <si>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</si>
  <si>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</si>
  <si>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</si>
  <si>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</si>
  <si>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</si>
  <si>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</si>
  <si>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</si>
  <si>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</si>
  <si>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</si>
  <si>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</si>
  <si>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</si>
  <si>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</si>
  <si>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</si>
  <si>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</si>
  <si>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</si>
  <si>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</si>
  <si>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</si>
  <si>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</si>
  <si>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</si>
  <si>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</si>
  <si>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</si>
  <si>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</si>
  <si>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</si>
  <si>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</si>
  <si>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</si>
  <si>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</si>
  <si>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</si>
  <si>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</si>
  <si>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</si>
  <si>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</si>
  <si>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</si>
  <si>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</si>
  <si>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</si>
  <si>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</si>
  <si>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</si>
  <si>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</si>
  <si>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</si>
  <si>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</si>
  <si>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</si>
  <si>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</si>
  <si>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</si>
  <si>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</si>
  <si>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</si>
  <si>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</si>
  <si>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</si>
  <si>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</si>
  <si>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</si>
  <si>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</si>
  <si>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</si>
  <si>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</si>
  <si>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</si>
  <si>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</si>
  <si>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</si>
  <si>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</si>
  <si>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</si>
  <si>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</si>
  <si>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</si>
  <si>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</si>
  <si>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</si>
  <si>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</si>
  <si>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</si>
  <si>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</si>
  <si>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</si>
  <si>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</si>
  <si>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</si>
  <si>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</si>
  <si>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</si>
  <si>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</si>
  <si>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</si>
  <si>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</si>
  <si>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</si>
  <si>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</si>
  <si>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</si>
  <si>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</si>
  <si>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</si>
  <si>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</si>
  <si>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</si>
  <si>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</si>
  <si>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</si>
  <si>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</si>
  <si>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</si>
  <si>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</si>
  <si>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</si>
  <si>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</si>
  <si>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</si>
  <si>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</si>
  <si>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</si>
  <si>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</si>
  <si>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</si>
  <si>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</si>
  <si>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</si>
  <si>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</si>
  <si>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</si>
  <si>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</si>
  <si>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</si>
  <si>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</si>
  <si>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</si>
  <si>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</si>
  <si>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</si>
  <si>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</si>
  <si>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</si>
  <si>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</si>
  <si>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</si>
  <si>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</si>
  <si>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</si>
  <si>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</si>
  <si>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</si>
  <si>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</si>
  <si>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</si>
  <si>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</si>
  <si>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</si>
  <si>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</si>
  <si>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</si>
  <si>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</si>
  <si>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</si>
  <si>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</si>
  <si>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</si>
  <si>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</si>
  <si>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</si>
  <si>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</si>
  <si>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</si>
  <si>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</si>
  <si>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</si>
  <si>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</si>
  <si>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</si>
  <si>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</si>
  <si>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</si>
  <si>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</si>
  <si>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</si>
  <si>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</si>
  <si>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</si>
  <si>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</si>
  <si>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</si>
  <si>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</si>
  <si>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</si>
  <si>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</si>
  <si>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</si>
  <si>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</si>
  <si>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</si>
  <si>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</si>
  <si>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</si>
  <si>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</si>
  <si>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</si>
  <si>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</si>
  <si>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</si>
  <si>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</si>
  <si>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</si>
  <si>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</si>
  <si>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</si>
  <si>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</si>
  <si>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</si>
  <si>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</si>
  <si>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</si>
  <si>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</si>
  <si>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</si>
  <si>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</si>
  <si>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</si>
  <si>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</si>
  <si>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</si>
  <si>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</si>
  <si>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</si>
  <si>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</si>
  <si>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</si>
  <si>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</si>
  <si>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</si>
  <si>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</si>
  <si>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</si>
  <si>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</si>
  <si>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</si>
  <si>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</si>
  <si>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</si>
  <si>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</si>
  <si>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</si>
  <si>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</si>
  <si>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</si>
  <si>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</si>
  <si>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</si>
  <si>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</si>
  <si>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</si>
  <si>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</si>
  <si>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</si>
  <si>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</si>
  <si>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</si>
  <si>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</si>
  <si>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</si>
  <si>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</si>
  <si>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</si>
  <si>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</si>
  <si>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</si>
  <si>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</si>
  <si>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</si>
  <si>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</si>
  <si>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</si>
  <si>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</si>
  <si>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</si>
  <si>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</si>
  <si>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</si>
  <si>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</si>
  <si>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</si>
  <si>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</si>
  <si>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</si>
  <si>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</si>
  <si>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</si>
  <si>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</si>
  <si>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</si>
  <si>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</si>
  <si>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</si>
  <si>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</si>
  <si>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</si>
  <si>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</si>
  <si>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</si>
  <si>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</si>
  <si>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</si>
  <si>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</si>
  <si>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</si>
  <si>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</si>
  <si>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</si>
  <si>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</si>
  <si>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</si>
  <si>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</si>
  <si>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</si>
  <si>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</si>
  <si>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</si>
  <si>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</si>
  <si>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</si>
  <si>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</si>
  <si>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</si>
  <si>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</si>
  <si>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</si>
  <si>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</si>
  <si>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</si>
  <si>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</si>
  <si>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</si>
  <si>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</si>
  <si>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</si>
  <si>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</si>
  <si>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</si>
  <si>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</si>
  <si>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</si>
  <si>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</si>
  <si>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</si>
  <si>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</si>
  <si>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</si>
  <si>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</si>
  <si>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</si>
  <si>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</si>
  <si>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</si>
  <si>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</si>
  <si>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</si>
  <si>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</si>
  <si>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</si>
  <si>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</si>
  <si>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</si>
  <si>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</si>
  <si>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</si>
  <si>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</si>
  <si>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</si>
  <si>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</si>
  <si>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</si>
  <si>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</si>
  <si>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</si>
  <si>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</si>
  <si>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</si>
  <si>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</si>
  <si>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</si>
  <si>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</si>
  <si>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</si>
  <si>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</si>
  <si>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</si>
  <si>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</si>
  <si>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</si>
  <si>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</si>
  <si>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</si>
  <si>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</si>
  <si>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</si>
  <si>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</si>
  <si>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</si>
  <si>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</si>
  <si>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</si>
  <si>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</si>
  <si>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</si>
  <si>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</si>
  <si>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</si>
  <si>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</si>
  <si>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</si>
  <si>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</si>
  <si>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</si>
  <si>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</si>
  <si>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</si>
  <si>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</si>
  <si>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</si>
  <si>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</si>
  <si>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</si>
  <si>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</si>
  <si>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</si>
  <si>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</si>
  <si>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</si>
  <si>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</si>
  <si>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</si>
  <si>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</si>
  <si>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</si>
  <si>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</si>
  <si>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</si>
  <si>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</si>
  <si>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</si>
  <si>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</si>
  <si>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</si>
  <si>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</si>
  <si>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</si>
  <si>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</si>
  <si>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</si>
  <si>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</si>
  <si>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</si>
  <si>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</si>
  <si>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</si>
  <si>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</si>
  <si>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</si>
  <si>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</si>
  <si>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</si>
  <si>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</si>
  <si>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</si>
  <si>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</si>
  <si>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</si>
  <si>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</si>
  <si>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</si>
  <si>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</si>
  <si>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</si>
  <si>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</si>
  <si>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</si>
  <si>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</si>
  <si>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</si>
  <si>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</si>
  <si>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</si>
  <si>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</si>
  <si>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</si>
  <si>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</si>
  <si>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</si>
  <si>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</si>
  <si>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</si>
  <si>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</si>
  <si>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</si>
  <si>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</si>
  <si>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</si>
  <si>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</si>
  <si>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</si>
  <si>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</si>
  <si>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</si>
  <si>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</si>
  <si>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</si>
  <si>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</si>
  <si>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</si>
  <si>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</si>
  <si>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</si>
  <si>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</si>
  <si>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</si>
  <si>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</si>
  <si>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</si>
  <si>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</si>
  <si>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</si>
  <si>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</si>
  <si>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</si>
  <si>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</si>
  <si>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</si>
  <si>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</si>
  <si>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</si>
  <si>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</si>
  <si>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</si>
  <si>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</si>
  <si>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</si>
  <si>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</si>
  <si>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</si>
  <si>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</si>
  <si>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</si>
  <si>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</si>
  <si>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</si>
  <si>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</si>
  <si>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</si>
  <si>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</si>
  <si>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</si>
  <si>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</si>
  <si>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</si>
  <si>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</si>
  <si>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</si>
  <si>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</si>
  <si>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</si>
  <si>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</si>
  <si>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</si>
  <si>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</si>
  <si>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</si>
  <si>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</si>
  <si>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</si>
  <si>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</si>
  <si>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</si>
  <si>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</si>
  <si>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</si>
  <si>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</si>
  <si>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</si>
  <si>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</si>
  <si>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</si>
  <si>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</si>
  <si>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</si>
  <si>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</si>
  <si>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</si>
  <si>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</si>
  <si>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</si>
  <si>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</si>
  <si>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</si>
  <si>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</si>
  <si>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</si>
  <si>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</si>
  <si>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</si>
  <si>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</si>
  <si>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</si>
  <si>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</si>
  <si>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</si>
  <si>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</si>
  <si>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</si>
  <si>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</si>
  <si>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</si>
  <si>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</si>
  <si>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</si>
  <si>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</si>
  <si>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</si>
  <si>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</si>
  <si>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</si>
  <si>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</si>
  <si>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</si>
  <si>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</si>
  <si>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</si>
  <si>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</si>
  <si>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</si>
  <si>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</si>
  <si>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</si>
  <si>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</si>
  <si>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</si>
  <si>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</si>
  <si>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</si>
  <si>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</si>
  <si>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</si>
  <si>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</si>
  <si>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</si>
  <si>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</si>
  <si>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</si>
  <si>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</si>
  <si>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</si>
  <si>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</si>
  <si>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</si>
  <si>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</si>
  <si>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</si>
  <si>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</si>
  <si>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</si>
  <si>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</si>
  <si>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</si>
  <si>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</si>
  <si>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</si>
  <si>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</si>
  <si>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</si>
  <si>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</si>
  <si>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</si>
  <si>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</si>
  <si>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</si>
  <si>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</si>
  <si>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</si>
  <si>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</si>
  <si>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</si>
  <si>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</si>
  <si>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</si>
  <si>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</si>
  <si>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</si>
  <si>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</si>
  <si>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</si>
  <si>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</si>
  <si>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</si>
  <si>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</si>
  <si>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</si>
  <si>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</si>
  <si>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</si>
  <si>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</si>
  <si>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</si>
  <si>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</si>
  <si>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</si>
  <si>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</si>
  <si>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</si>
  <si>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</si>
  <si>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</si>
  <si>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</si>
  <si>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</si>
  <si>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</si>
  <si>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</si>
  <si>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</si>
  <si>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</si>
  <si>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</si>
  <si>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</si>
  <si>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</si>
  <si>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</si>
  <si>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</si>
  <si>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</si>
  <si>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</si>
  <si>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</si>
  <si>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</si>
  <si>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</si>
  <si>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</si>
  <si>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</si>
  <si>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</si>
  <si>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</si>
  <si>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</si>
  <si>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</si>
  <si>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</si>
  <si>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</si>
  <si>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</si>
  <si>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</si>
  <si>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</si>
  <si>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</si>
  <si>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</si>
  <si>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</si>
  <si>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</si>
  <si>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</si>
  <si>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</si>
  <si>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</si>
  <si>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</si>
  <si>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</si>
  <si>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</si>
  <si>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</si>
  <si>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</si>
  <si>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</si>
  <si>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</si>
  <si>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</si>
  <si>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</si>
  <si>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</si>
  <si>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</si>
  <si>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</si>
  <si>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</si>
  <si>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</si>
  <si>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</si>
  <si>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</si>
  <si>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</si>
  <si>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</si>
  <si>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</si>
  <si>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</si>
  <si>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</si>
  <si>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</si>
  <si>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</si>
  <si>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</si>
  <si>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</si>
  <si>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</si>
  <si>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</si>
  <si>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</si>
  <si>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</si>
  <si>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</si>
  <si>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</si>
  <si>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</si>
  <si>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</si>
  <si>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</si>
  <si>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</si>
  <si>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</si>
  <si>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</si>
  <si>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</si>
  <si>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</si>
  <si>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</si>
  <si>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</si>
  <si>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</si>
  <si>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</si>
  <si>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</si>
  <si>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</si>
  <si>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</si>
  <si>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</si>
  <si>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</si>
  <si>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</si>
  <si>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</si>
  <si>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</si>
  <si>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</si>
  <si>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</si>
  <si>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</si>
  <si>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</si>
  <si>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</si>
  <si>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</si>
  <si>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</si>
  <si>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</si>
  <si>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</si>
  <si>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</si>
  <si>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</si>
  <si>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</si>
  <si>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</si>
  <si>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</si>
  <si>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</si>
  <si>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</si>
  <si>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</si>
  <si>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</si>
  <si>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</si>
  <si>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</si>
  <si>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</si>
  <si>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</si>
  <si>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</si>
  <si>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</si>
  <si>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</si>
  <si>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</si>
  <si>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</si>
  <si>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</si>
  <si>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</si>
  <si>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</si>
  <si>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</si>
  <si>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</si>
  <si>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</si>
  <si>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</si>
  <si>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</si>
  <si>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</si>
  <si>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</si>
  <si>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</si>
  <si>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</si>
  <si>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</si>
  <si>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</si>
  <si>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</si>
  <si>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</si>
  <si>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</si>
  <si>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</si>
  <si>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</si>
  <si>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</si>
  <si>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</si>
  <si>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</si>
  <si>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</si>
  <si>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</si>
  <si>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</si>
  <si>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</si>
  <si>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</si>
  <si>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</si>
  <si>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</si>
  <si>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</si>
  <si>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</si>
  <si>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</si>
  <si>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</si>
  <si>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</si>
  <si>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</si>
  <si>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</si>
  <si>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</si>
  <si>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</si>
  <si>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</si>
  <si>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</si>
  <si>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</si>
  <si>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</si>
  <si>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</si>
  <si>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</si>
  <si>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</si>
  <si>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</si>
  <si>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</si>
  <si>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</si>
  <si>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</si>
  <si>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</si>
  <si>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</si>
  <si>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</si>
  <si>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</si>
  <si>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</si>
  <si>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</si>
  <si>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</si>
  <si>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</si>
  <si>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</si>
  <si>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</si>
  <si>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</si>
  <si>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</si>
  <si>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</si>
  <si>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</si>
  <si>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</si>
  <si>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</si>
  <si>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</si>
  <si>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</si>
  <si>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</si>
  <si>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</si>
  <si>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</si>
  <si>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</si>
  <si>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</si>
  <si>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</si>
  <si>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</si>
  <si>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</si>
  <si>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</si>
  <si>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</si>
  <si>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</si>
  <si>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</si>
  <si>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</si>
  <si>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</si>
  <si>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</si>
  <si>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</si>
  <si>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</si>
  <si>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</si>
  <si>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</si>
  <si>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</si>
  <si>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</si>
  <si>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</si>
  <si>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</si>
  <si>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</si>
  <si>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</si>
  <si>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</si>
  <si>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</si>
  <si>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</si>
  <si>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</si>
  <si>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</si>
  <si>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</si>
  <si>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</si>
  <si>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</si>
  <si>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</si>
  <si>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</si>
  <si>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</si>
  <si>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</si>
  <si>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</si>
  <si>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</si>
  <si>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</si>
  <si>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</si>
  <si>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</si>
  <si>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</si>
  <si>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</si>
  <si>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</si>
  <si>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</si>
  <si>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</si>
  <si>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</si>
  <si>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</si>
  <si>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</si>
  <si>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</si>
  <si>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</si>
  <si>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</si>
  <si>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</si>
  <si>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</si>
  <si>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</si>
  <si>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</si>
  <si>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</si>
  <si>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</si>
  <si>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</si>
  <si>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</si>
  <si>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</si>
  <si>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</si>
  <si>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</si>
  <si>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</si>
  <si>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</si>
  <si>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</si>
  <si>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</si>
  <si>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</si>
  <si>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</si>
  <si>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</si>
  <si>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</si>
  <si>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</si>
  <si>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</si>
  <si>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</si>
  <si>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</si>
  <si>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</si>
  <si>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</si>
  <si>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</si>
  <si>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</si>
  <si>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</si>
  <si>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</si>
  <si>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</si>
  <si>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</si>
  <si>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</si>
  <si>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</si>
  <si>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</si>
  <si>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</si>
  <si>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</si>
  <si>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</si>
  <si>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</si>
  <si>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</si>
  <si>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</si>
  <si>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</si>
  <si>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</si>
  <si>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</si>
  <si>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</si>
  <si>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</si>
  <si>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</si>
  <si>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</si>
  <si>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</si>
  <si>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</si>
  <si>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</si>
  <si>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</si>
  <si>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</si>
  <si>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</si>
  <si>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</si>
  <si>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</si>
  <si>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</si>
  <si>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</si>
  <si>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</si>
  <si>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</si>
  <si>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</si>
  <si>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</si>
  <si>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</si>
  <si>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</si>
  <si>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</si>
  <si>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</si>
  <si>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</si>
  <si>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</si>
  <si>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</si>
  <si>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</si>
  <si>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</si>
  <si>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</si>
  <si>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</si>
  <si>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</si>
  <si>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</si>
  <si>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</si>
  <si>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</si>
  <si>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</si>
  <si>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</si>
  <si>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</si>
  <si>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</si>
  <si>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</si>
  <si>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</si>
  <si>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</si>
  <si>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</si>
  <si>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</si>
  <si>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</si>
  <si>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</si>
  <si>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</si>
  <si>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</si>
  <si>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</si>
  <si>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</si>
  <si>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</si>
  <si>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</si>
  <si>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</si>
  <si>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</si>
  <si>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</si>
  <si>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</si>
  <si>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</si>
  <si>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</si>
  <si>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</si>
  <si>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</si>
  <si>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</si>
  <si>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</si>
  <si>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</si>
  <si>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</si>
  <si>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</si>
  <si>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</si>
  <si>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</si>
  <si>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</si>
  <si>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</si>
  <si>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</si>
  <si>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</si>
  <si>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</si>
  <si>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</si>
  <si>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</si>
  <si>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</si>
  <si>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</si>
  <si>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</si>
  <si>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</si>
  <si>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</si>
  <si>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</si>
  <si>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</si>
  <si>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</si>
  <si>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</si>
  <si>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</si>
  <si>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</si>
  <si>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</si>
  <si>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</si>
  <si>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</si>
  <si>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</si>
  <si>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</si>
  <si>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</si>
  <si>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</si>
  <si>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</si>
  <si>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</si>
  <si>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</si>
  <si>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</si>
  <si>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</si>
  <si>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</si>
  <si>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</si>
  <si>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</si>
  <si>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</si>
  <si>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</si>
  <si>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</si>
  <si>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</si>
  <si>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</si>
  <si>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</si>
  <si>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</si>
  <si>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</si>
  <si>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</si>
  <si>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</si>
  <si>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</si>
  <si>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</si>
  <si>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</si>
  <si>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</si>
  <si>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</si>
  <si>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</si>
  <si>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</si>
  <si>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</si>
  <si>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</si>
  <si>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</si>
  <si>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</si>
  <si>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</si>
  <si>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</si>
  <si>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</si>
  <si>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</si>
  <si>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</si>
  <si>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</si>
  <si>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</si>
  <si>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</si>
  <si>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</si>
  <si>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</si>
  <si>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</si>
  <si>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</si>
  <si>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</si>
  <si>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</si>
  <si>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</si>
  <si>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</si>
  <si>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</si>
  <si>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</si>
  <si>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</si>
  <si>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</si>
  <si>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</si>
  <si>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</si>
  <si>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</si>
  <si>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</si>
  <si>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</si>
  <si>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</si>
  <si>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</si>
  <si>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</si>
  <si>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</si>
  <si>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</si>
  <si>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</si>
  <si>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</si>
  <si>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</si>
  <si>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</si>
  <si>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</si>
  <si>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</si>
  <si>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</si>
  <si>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</si>
  <si>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</si>
  <si>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</si>
  <si>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</si>
  <si>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</si>
  <si>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</si>
  <si>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</si>
  <si>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</si>
  <si>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</si>
  <si>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</si>
  <si>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</si>
  <si>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</si>
  <si>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</si>
  <si>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</si>
  <si>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</si>
  <si>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</si>
  <si>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</si>
  <si>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</si>
  <si>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</si>
  <si>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</si>
  <si>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</si>
  <si>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</si>
  <si>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</si>
  <si>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</si>
  <si>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</si>
  <si>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</si>
  <si>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</si>
  <si>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</si>
  <si>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</si>
  <si>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</si>
  <si>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</si>
  <si>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</si>
  <si>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</si>
  <si>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</si>
  <si>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</si>
  <si>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</si>
  <si>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</si>
  <si>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</si>
  <si>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</si>
  <si>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</si>
  <si>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</si>
  <si>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</si>
  <si>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</si>
  <si>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</si>
  <si>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</si>
  <si>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</si>
  <si>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</si>
  <si>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</si>
  <si>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</si>
  <si>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</si>
  <si>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</si>
  <si>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</si>
  <si>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</si>
  <si>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</si>
  <si>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</si>
  <si>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</si>
  <si>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</si>
  <si>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</si>
  <si>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</si>
  <si>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</si>
  <si>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</si>
  <si>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</si>
  <si>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</si>
  <si>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</si>
  <si>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</si>
  <si>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</si>
  <si>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</si>
  <si>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</si>
  <si>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</si>
  <si>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</si>
  <si>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</si>
  <si>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</si>
  <si>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</si>
  <si>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</si>
  <si>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</si>
  <si>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</si>
  <si>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</si>
  <si>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</si>
  <si>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</si>
  <si>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</si>
  <si>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</si>
  <si>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</si>
  <si>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</si>
  <si>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</si>
  <si>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</si>
  <si>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</si>
  <si>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</si>
  <si>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</si>
  <si>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</si>
  <si>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</si>
  <si>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</si>
  <si>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</si>
  <si>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</si>
  <si>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</si>
  <si>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</si>
  <si>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</si>
  <si>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</si>
  <si>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</si>
  <si>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</si>
  <si>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</si>
  <si>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</si>
  <si>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</si>
  <si>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</si>
  <si>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</si>
  <si>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</si>
  <si>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</si>
  <si>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</si>
  <si>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</si>
  <si>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</si>
  <si>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</si>
  <si>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</si>
  <si>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</si>
  <si>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</si>
  <si>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</si>
  <si>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</si>
  <si>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</si>
  <si>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</si>
  <si>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</si>
  <si>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</si>
  <si>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</si>
  <si>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</si>
  <si>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</si>
  <si>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</si>
  <si>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</si>
  <si>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</si>
  <si>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</si>
  <si>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</si>
  <si>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</si>
  <si>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</si>
  <si>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</si>
  <si>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</si>
  <si>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</si>
  <si>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</si>
  <si>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</si>
  <si>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</si>
  <si>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</si>
  <si>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</si>
  <si>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</si>
  <si>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</si>
  <si>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</si>
  <si>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</si>
  <si>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</si>
  <si>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</si>
  <si>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</si>
  <si>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</si>
  <si>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</si>
  <si>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</si>
  <si>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</si>
  <si>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</si>
  <si>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</si>
  <si>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</si>
  <si>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</si>
  <si>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</si>
  <si>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</si>
  <si>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</si>
  <si>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</si>
  <si>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</si>
  <si>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</si>
  <si>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</si>
  <si>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</si>
  <si>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</si>
  <si>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</si>
  <si>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</si>
  <si>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</si>
  <si>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</si>
  <si>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</si>
  <si>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</si>
  <si>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</si>
  <si>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</si>
  <si>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</si>
  <si>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</si>
  <si>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</si>
  <si>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</si>
  <si>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</si>
  <si>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</si>
  <si>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</si>
  <si>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</si>
  <si>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</si>
  <si>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</si>
  <si>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</si>
  <si>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</si>
  <si>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</si>
  <si>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</si>
  <si>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</si>
  <si>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</si>
  <si>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</si>
  <si>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</si>
  <si>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</si>
  <si>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</si>
  <si>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</si>
  <si>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</si>
  <si>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</si>
  <si>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</si>
  <si>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</si>
  <si>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</si>
  <si>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</si>
  <si>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</si>
  <si>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</si>
  <si>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</si>
  <si>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</si>
  <si>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</si>
  <si>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</si>
  <si>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</si>
  <si>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</si>
  <si>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</si>
  <si>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</si>
  <si>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</si>
  <si>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</si>
  <si>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</si>
  <si>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</si>
  <si>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</si>
  <si>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</si>
  <si>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</si>
  <si>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</si>
  <si>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</si>
  <si>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</si>
  <si>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</si>
  <si>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</si>
  <si>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</si>
  <si>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</si>
  <si>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</si>
  <si>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</si>
  <si>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</si>
  <si>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</si>
  <si>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</si>
  <si>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</si>
  <si>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</si>
  <si>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</si>
  <si>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</si>
  <si>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</si>
  <si>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</si>
  <si>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</si>
  <si>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</si>
  <si>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</si>
  <si>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</si>
  <si>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</si>
  <si>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</si>
  <si>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</si>
  <si>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</si>
  <si>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</si>
  <si>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</si>
  <si>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</si>
  <si>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</si>
  <si>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</si>
  <si>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</si>
  <si>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</si>
  <si>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</si>
  <si>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</si>
  <si>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</si>
  <si>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</si>
  <si>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</si>
  <si>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</si>
  <si>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</si>
  <si>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</si>
  <si>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</si>
  <si>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</si>
  <si>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</si>
  <si>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</si>
  <si>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</si>
  <si>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</si>
  <si>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</si>
  <si>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</si>
  <si>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</si>
  <si>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</si>
  <si>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</si>
  <si>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</si>
  <si>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</si>
  <si>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</si>
  <si>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</si>
  <si>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</si>
  <si>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</si>
  <si>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</si>
  <si>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</si>
  <si>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</si>
  <si>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</si>
  <si>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</si>
  <si>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</si>
  <si>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</si>
  <si>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</si>
  <si>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</si>
  <si>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</si>
  <si>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</si>
  <si>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</si>
  <si>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</si>
  <si>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</si>
  <si>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</si>
  <si>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</si>
  <si>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</si>
  <si>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</si>
  <si>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</si>
  <si>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</si>
  <si>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</si>
  <si>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</si>
  <si>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</si>
  <si>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</si>
  <si>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</si>
  <si>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</si>
  <si>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</si>
  <si>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</si>
  <si>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</si>
  <si>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</si>
  <si>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</si>
  <si>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</si>
  <si>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</si>
  <si>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</si>
  <si>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</si>
  <si>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</si>
  <si>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</si>
  <si>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</si>
  <si>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</si>
  <si>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</si>
  <si>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</si>
  <si>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</si>
  <si>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</si>
  <si>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</si>
  <si>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</si>
  <si>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</si>
  <si>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</si>
  <si>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</si>
  <si>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</si>
  <si>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</si>
  <si>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</si>
  <si>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</si>
  <si>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</si>
  <si>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</si>
  <si>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</si>
  <si>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</si>
  <si>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</si>
  <si>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</si>
  <si>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</si>
  <si>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</si>
  <si>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</si>
  <si>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</si>
  <si>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</si>
  <si>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</si>
  <si>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</si>
  <si>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</si>
  <si>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</si>
  <si>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</si>
  <si>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</si>
  <si>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</si>
  <si>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</si>
  <si>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</si>
  <si>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</si>
  <si>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</si>
  <si>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</si>
  <si>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</si>
  <si>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</si>
  <si>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</si>
  <si>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</si>
  <si>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</si>
  <si>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</si>
  <si>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</si>
  <si>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</si>
  <si>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</si>
  <si>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</si>
  <si>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</si>
  <si>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</si>
  <si>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</si>
  <si>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</si>
  <si>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</si>
  <si>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</si>
  <si>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</si>
  <si>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</si>
  <si>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</si>
  <si>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</si>
  <si>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</si>
  <si>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</si>
  <si>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</si>
  <si>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</si>
  <si>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</si>
  <si>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</si>
  <si>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</si>
  <si>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</si>
  <si>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</si>
  <si>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</si>
  <si>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</si>
  <si>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</si>
  <si>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</si>
  <si>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</si>
  <si>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</si>
  <si>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</si>
  <si>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</si>
  <si>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</si>
  <si>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</si>
  <si>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</si>
  <si>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</si>
  <si>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</si>
  <si>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</si>
  <si>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</si>
  <si>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</si>
  <si>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</si>
  <si>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</si>
  <si>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</si>
  <si>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</si>
  <si>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</si>
  <si>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</si>
  <si>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</si>
  <si>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</si>
  <si>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</si>
  <si>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</si>
  <si>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</si>
  <si>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</si>
  <si>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</si>
  <si>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</si>
  <si>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</si>
  <si>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</si>
  <si>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</si>
  <si>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</si>
  <si>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</si>
  <si>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</si>
  <si>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</si>
  <si>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</si>
  <si>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</si>
  <si>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</si>
  <si>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</si>
  <si>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</si>
  <si>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</si>
  <si>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</si>
  <si>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</si>
  <si>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</si>
  <si>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</si>
  <si>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</si>
  <si>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</si>
  <si>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</si>
  <si>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</si>
  <si>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</si>
  <si>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</si>
  <si>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</si>
  <si>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</si>
  <si>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</si>
  <si>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</si>
  <si>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</si>
  <si>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</si>
  <si>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</si>
  <si>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</si>
  <si>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</si>
  <si>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</si>
  <si>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</si>
  <si>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</si>
  <si>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</si>
  <si>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</si>
  <si>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</si>
  <si>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</si>
  <si>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</si>
  <si>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</si>
  <si>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</si>
  <si>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</si>
  <si>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</si>
  <si>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</si>
  <si>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</si>
  <si>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</si>
  <si>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</si>
  <si>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</si>
  <si>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</si>
  <si>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</si>
  <si>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</si>
  <si>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</si>
  <si>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</si>
  <si>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</si>
  <si>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</si>
  <si>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</si>
  <si>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</si>
  <si>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</si>
  <si>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</si>
  <si>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</si>
  <si>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</si>
  <si>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</si>
  <si>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</si>
  <si>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</si>
  <si>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</si>
  <si>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</si>
  <si>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</si>
  <si>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</si>
  <si>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</si>
  <si>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</si>
  <si>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</si>
  <si>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</si>
  <si>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</si>
  <si>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</si>
  <si>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</si>
  <si>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</si>
  <si>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</si>
  <si>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</si>
  <si>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</si>
  <si>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</si>
  <si>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</si>
  <si>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</si>
  <si>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</si>
  <si>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</si>
  <si>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</si>
  <si>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</si>
  <si>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</si>
  <si>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</si>
  <si>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</si>
  <si>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</si>
  <si>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</si>
  <si>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</si>
  <si>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</si>
  <si>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</si>
  <si>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</si>
  <si>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</si>
  <si>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</si>
  <si>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</si>
  <si>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</si>
  <si>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</si>
  <si>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</si>
  <si>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</si>
  <si>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</si>
  <si>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</si>
  <si>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</si>
  <si>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</si>
  <si>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</si>
  <si>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</si>
  <si>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</si>
  <si>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</si>
  <si>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</si>
  <si>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</si>
  <si>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</si>
  <si>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</si>
  <si>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</si>
  <si>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</si>
  <si>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</si>
  <si>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</si>
  <si>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</si>
  <si>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</si>
  <si>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</si>
  <si>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</si>
  <si>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</si>
  <si>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</si>
  <si>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</si>
  <si>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</si>
  <si>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</si>
  <si>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</si>
  <si>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</si>
  <si>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</si>
  <si>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</si>
  <si>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</si>
  <si>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</si>
  <si>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</si>
  <si>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</si>
  <si>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</si>
  <si>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</si>
  <si>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</si>
  <si>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</si>
  <si>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</si>
  <si>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</si>
  <si>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</si>
  <si>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</si>
  <si>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</si>
  <si>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</si>
  <si>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</si>
  <si>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</si>
  <si>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</si>
  <si>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</si>
  <si>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</si>
  <si>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</si>
  <si>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</si>
  <si>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</si>
  <si>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</si>
  <si>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</si>
  <si>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</si>
  <si>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</si>
  <si>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</si>
  <si>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</si>
  <si>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</si>
  <si>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</si>
  <si>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</si>
  <si>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</si>
  <si>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</si>
  <si>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</si>
  <si>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</si>
  <si>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</si>
  <si>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</si>
  <si>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</si>
  <si>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</si>
  <si>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</si>
  <si>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</si>
  <si>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</si>
  <si>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</si>
  <si>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</si>
  <si>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</si>
  <si>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</si>
  <si>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</si>
  <si>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</si>
  <si>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</si>
  <si>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</si>
  <si>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</si>
  <si>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</si>
  <si>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</si>
  <si>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</si>
  <si>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</si>
  <si>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</si>
  <si>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</si>
  <si>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</si>
  <si>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</si>
  <si>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</si>
  <si>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</si>
  <si>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</si>
  <si>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</si>
  <si>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</si>
  <si>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</si>
  <si>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</si>
  <si>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</si>
  <si>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</si>
  <si>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</si>
  <si>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</si>
  <si>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</si>
  <si>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</si>
  <si>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</si>
  <si>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</si>
  <si>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</si>
  <si>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</si>
  <si>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</si>
  <si>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</si>
  <si>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</si>
  <si>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</si>
  <si>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</si>
  <si>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</si>
  <si>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</si>
  <si>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</si>
  <si>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</si>
  <si>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</si>
  <si>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</si>
  <si>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</si>
  <si>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</si>
  <si>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</si>
  <si>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</si>
  <si>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</si>
  <si>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</si>
  <si>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</si>
  <si>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</si>
  <si>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</si>
  <si>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</si>
  <si>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</si>
  <si>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</si>
  <si>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</si>
  <si>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</si>
  <si>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</si>
  <si>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</si>
  <si>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</si>
  <si>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</si>
  <si>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</si>
  <si>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</si>
  <si>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</si>
  <si>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</si>
  <si>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</si>
  <si>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</si>
  <si>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</si>
  <si>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</si>
  <si>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</si>
  <si>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</si>
  <si>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</si>
  <si>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</si>
  <si>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</si>
  <si>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</si>
  <si>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</si>
  <si>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</si>
  <si>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</si>
  <si>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</si>
  <si>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</si>
  <si>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</si>
  <si>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</si>
  <si>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</si>
  <si>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</si>
  <si>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</si>
  <si>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</si>
  <si>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</si>
  <si>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</si>
  <si>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</si>
  <si>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</si>
  <si>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</si>
  <si>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</si>
  <si>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</si>
  <si>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</si>
  <si>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</si>
  <si>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</si>
  <si>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</si>
  <si>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</si>
  <si>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</si>
  <si>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</si>
  <si>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</si>
  <si>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</si>
  <si>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</si>
  <si>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</si>
  <si>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</si>
  <si>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</si>
  <si>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</si>
  <si>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</si>
  <si>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</si>
  <si>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</si>
  <si>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</si>
  <si>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</si>
  <si>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</si>
  <si>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</si>
  <si>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</si>
  <si>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</si>
  <si>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</si>
  <si>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</si>
  <si>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</si>
  <si>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</si>
  <si>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</si>
  <si>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</si>
  <si>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</si>
  <si>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</si>
  <si>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</si>
  <si>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</si>
  <si>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</si>
  <si>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</si>
  <si>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</si>
  <si>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</si>
  <si>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</si>
  <si>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</si>
  <si>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</si>
  <si>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</si>
  <si>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</si>
  <si>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</si>
  <si>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</si>
  <si>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</si>
  <si>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</si>
  <si>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</si>
  <si>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</si>
  <si>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</si>
  <si>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</si>
  <si>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</si>
  <si>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</si>
  <si>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</si>
  <si>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</si>
  <si>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</si>
  <si>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</si>
  <si>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</si>
  <si>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</si>
  <si>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</si>
  <si>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</si>
  <si>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</si>
  <si>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</si>
  <si>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</si>
  <si>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</si>
  <si>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</si>
  <si>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</si>
  <si>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</si>
  <si>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</si>
  <si>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</si>
  <si>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</si>
  <si>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</si>
  <si>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</si>
  <si>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</si>
  <si>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</si>
  <si>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</si>
  <si>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</si>
  <si>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</si>
  <si>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</si>
  <si>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</si>
  <si>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</si>
  <si>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</si>
  <si>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</si>
  <si>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</si>
  <si>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</si>
  <si>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</si>
  <si>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</si>
  <si>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</si>
  <si>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</si>
  <si>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</si>
  <si>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</si>
  <si>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</si>
  <si>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</si>
  <si>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</si>
  <si>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</si>
  <si>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</si>
  <si>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</si>
  <si>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</si>
  <si>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</si>
  <si>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</si>
  <si>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</si>
  <si>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</si>
  <si>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</si>
  <si>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</si>
  <si>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</si>
  <si>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</si>
  <si>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</si>
  <si>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</si>
  <si>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</si>
  <si>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</si>
  <si>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</si>
  <si>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</si>
  <si>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</si>
  <si>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</si>
  <si>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</si>
  <si>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</si>
  <si>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</si>
  <si>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</si>
  <si>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</si>
  <si>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</si>
  <si>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</si>
  <si>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</si>
  <si>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</si>
  <si>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</si>
  <si>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</si>
  <si>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</si>
  <si>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</si>
  <si>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</si>
  <si>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</si>
  <si>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</si>
  <si>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</si>
  <si>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</si>
  <si>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</si>
  <si>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</si>
  <si>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</si>
  <si>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</si>
  <si>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</si>
  <si>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</si>
  <si>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</si>
  <si>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</si>
  <si>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</si>
  <si>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</si>
  <si>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</si>
  <si>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</si>
  <si>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</si>
  <si>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</si>
  <si>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</si>
  <si>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</si>
  <si>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</si>
  <si>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</si>
  <si>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</si>
  <si>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</si>
  <si>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</si>
  <si>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</si>
  <si>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</si>
  <si>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</si>
  <si>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</si>
  <si>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</si>
  <si>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</si>
  <si>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</si>
  <si>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</si>
  <si>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</si>
  <si>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</si>
  <si>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</si>
  <si>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</si>
  <si>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</si>
  <si>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</si>
  <si>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</si>
  <si>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</si>
  <si>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</si>
  <si>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</si>
  <si>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</si>
  <si>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</si>
  <si>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</si>
  <si>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</si>
  <si>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</si>
  <si>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</si>
  <si>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</si>
  <si>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</si>
  <si>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</si>
  <si>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</si>
  <si>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</si>
  <si>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</si>
  <si>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</si>
  <si>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</si>
  <si>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</si>
  <si>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</si>
  <si>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</si>
  <si>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</si>
  <si>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</si>
  <si>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</si>
  <si>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</si>
  <si>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</si>
  <si>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</si>
  <si>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</si>
  <si>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</si>
  <si>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</si>
  <si>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</si>
  <si>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</si>
  <si>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</si>
  <si>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</si>
  <si>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</si>
  <si>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</si>
  <si>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</si>
  <si>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</si>
  <si>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</si>
  <si>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</si>
  <si>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</si>
  <si>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</si>
  <si>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</si>
  <si>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</si>
  <si>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</si>
  <si>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</si>
  <si>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</si>
  <si>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</si>
  <si>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</si>
  <si>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</si>
  <si>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</si>
  <si>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</si>
  <si>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</si>
  <si>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</si>
  <si>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</si>
  <si>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</si>
  <si>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</si>
  <si>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</si>
  <si>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</si>
  <si>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</si>
  <si>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</si>
  <si>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</si>
  <si>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</si>
  <si>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</si>
  <si>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</si>
  <si>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</si>
  <si>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</si>
  <si>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</si>
  <si>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</si>
  <si>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</si>
  <si>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</si>
  <si>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</si>
  <si>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</si>
  <si>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</si>
  <si>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</si>
  <si>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</si>
  <si>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</si>
  <si>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</si>
  <si>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</si>
  <si>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</si>
  <si>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</si>
  <si>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</si>
  <si>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</si>
  <si>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</si>
  <si>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</si>
  <si>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</si>
  <si>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</si>
  <si>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</si>
  <si>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</si>
  <si>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</si>
  <si>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</si>
  <si>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</si>
  <si>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2021-70-10001695</t>
  </si>
  <si>
    <t>5002019</t>
  </si>
  <si>
    <t>5042020</t>
  </si>
  <si>
    <t xml:space="preserve">MUJERES GESTORAS COMUNITARIAS DE LOS MONTES DE MARIA </t>
  </si>
  <si>
    <t>1002019</t>
  </si>
  <si>
    <t xml:space="preserve">ASOCIACION PROGRESISTA COLOMBIANA DE DESARROLLO </t>
  </si>
  <si>
    <t>70-2019</t>
  </si>
  <si>
    <t xml:space="preserve">DESARROLLAR ACCIONES PEDAGOGICAS INTENCIONADAS Y CENTRADAS EN LOS INTERESES DE LOS NIÑOS , LAS NIÑAS Y SUS FAMILIAS, SUS CARACTERISTICAS PARTICULARES Y CULTURALES PARA PROMOVER SU DESARROLLO INTEGRAL IMPLEMENTANDO PROCESOS DE FORMACION Y ACOMPAÑAMIENTO A LAS FAMILIAS COMO CORRESPONSABLES EN LA GARANTIA DE LOS DERECHOS DE LAS NIÑOS Y LOS NI{ÑOS VINCULADOS AL NIVEL DE PRESCOLAR, PRE JARDIN Y JARDIN UBICADOS EN EL GRUPO DE EDADES DE 3 A 5 AÑOS </t>
  </si>
  <si>
    <t>71-2020</t>
  </si>
  <si>
    <t xml:space="preserve">DESARROLLAR ACCIONES PEDAGOGICAS INTENCIONADAS Y CENTRADAS EN LOS INTERESES DE LOS NIÑOS , LAS NIÑAS  DEL NIVEL PRESCOLAR, PRE JARDIN, JARDIN Y TRANSICION SUS CARACTERISTICAS PARTICULARES Y CULTURALES PARA PROMOVER SU DESARROLLO INTEGRAL PROMOVIENDO ACCIONES DE CUIDADO A TRAVES DE PRACTICAS QUE FAVOREZCAN LAS CONDICIONES DE SALUD, ALIMENTACION, NUTRICION, HABITOS Y ESTILOS DE VIDA SALUDABLES EN LAS NIÑAS LOS NIÑOS Y SUS FAMILIAS E IMPLEMENTANDO PROCESOS DE FORMACION Y ACOMPAÑAMIENTO A LAS FAMILIAS COMO CORRESPONSABLES EN LA GARANTIA DE LOS DERECHOS DE NIÑOS Y NIÑAS VINCULADOS AL NIVEL DE PRESCOLAR, PREJARDIN Y JARDIN UBICADOS EN EL GRUPO DE EDAD DE 3 A 5 AÑOS </t>
  </si>
  <si>
    <t>72-2020</t>
  </si>
  <si>
    <t xml:space="preserve">DESARROLLAR ACCIONES ACCIONES PEDAGOGICAS INTENCIONADAS Y CENTRADAS EN LOS INTERES DE LAS NIÑAS , LOS NIÑOS EN LOS GRADOS DE NIVEL DE PRESCOLAR, PRE JARDIN Y JARDIN UBICAODS EN EL GRUPO DE EDAD DE 3 A 5 AÑOS  Y SUS FAMILIAS , SUS CARACTERISTICAS PARTICULARES Y CULTURALES PARA PROMOVER SU DESARROLLO INTEGRAL </t>
  </si>
  <si>
    <t xml:space="preserve">CENTRO EDUCATIVO EL CERRO DE LAS CASAS </t>
  </si>
  <si>
    <t xml:space="preserve">AUNAR ESFUERZOS PARA LA PROMOCION DEL DESARROLLO INTEGRAL DE LA PRIMERA INFANCIA A TRAVES DE JUEGOS TRADICIONALES Y LA RECREACION COMO HERRAMIENTAS LUDICO PEDAGOGICAS EN EL FORTALECIMIENTO DE LOS COMPONENTES NUTRICIONAL , SOCIAL Y PEDAGOGICO EN LOS NIÑOS DE 3 A 5 AÑOS </t>
  </si>
  <si>
    <t xml:space="preserve">FORTALECER LA ATENCION DE NIÑO Y NIÑAS DE TRES A CINCO AÑOS, EL DESARROLLO SOCIAL COMUNITARIO, EL RESCATE  DE LAS TRADICIONES CULTURALES Y LENGUAJES ARTISTICOS EN EL MARCO DE LA ATENCION INTEGRAL A LA PRIMERA INFANCIA </t>
  </si>
  <si>
    <t xml:space="preserve">FORTALECER LA ATENCION A LA PRIMERA INFANCIA NIÑOS Y NIÑAS DE CERO A DOS AÑOS, MUJER GESTANTE Y LACTANTE DE FAMILIAS EN SITUACION DE VULNERABILIDAD ECONOMICA, SOCIAL, CULTURAL, NUTRICIONAL Y PSICOAFECTIVA </t>
  </si>
  <si>
    <t>1102020</t>
  </si>
  <si>
    <t>1112020</t>
  </si>
  <si>
    <t xml:space="preserve">PRESTAR LOS SERVICIOS PARA LA ATENCION INTEGRAL A LA PRIMERA INFANCIA, NIÑOS Y NIÑAS DE CERO A CINCO AÑOS PARA EL MEJORAMIENTO DE LA CALIDAD DE VIDA </t>
  </si>
  <si>
    <t xml:space="preserve">CENTRO EDUATIVO MI PRIMERA ESTACION SAS </t>
  </si>
  <si>
    <t xml:space="preserve">DESARROLLAR ACCIONES PEDAGOGICAS INTENCIONADAS Y CENTRADAS EN LOS INTERESES DE LOS NIÑOS, LAS NIÑAS Y SU FAMILIAS, SUS CARACTERISTICAS PARTICULARES Y CULTURALES PARA PROMOVER  SU DESARROLLO INTEGRAL PROMOVIENDO ACCIONES DE CUIDADO A TRAVES DE PRACTICAS QUE FAVOREZCAN LAS CONDICIONES DE SALUD, ALIMENTACION, NUTRICION HABITOS Y ESTILOS DE VIDA SALUDABLES EN LAS NIÑAS LOS NIÑOS Y SUS FAMILIAS E IMPLEMENTANDO PROCESO DE FORMACION Y ACOMPAÑAMIENTO A LAS FAMILIAS COMO CORRESPONSABLES EN LA GARANTIA DE LOS DERECHOS DE NIÑAS Y NIÑOS DE CERO A CINCO AÑOS </t>
  </si>
  <si>
    <t xml:space="preserve">CENTRO EDUCATIVO MI PRIMERA ESTACION SAS </t>
  </si>
  <si>
    <t>00010-2020</t>
  </si>
  <si>
    <t>00007-2019</t>
  </si>
  <si>
    <t xml:space="preserve">IMPLEMENTACION DE JUEGO LA LIERATURA Y LA EXPLORACION DEL MEDIO COMO ACTIVIDADES RECTORAS A LA PRIMERA INFANCIA PARA CREAR UNA CULTURA DE EDUCACION INICIAL EN LA QUE PROPICIEN EXPERIENCIAS PEDAGOGICAS EN LOS NIÑOS DE CERO A CINCO AÑOS </t>
  </si>
  <si>
    <t xml:space="preserve">ASOACION DE PADRES DE FAMILIA DE LOS HOGARES DE BIENESTAR JUSTOR POR EL FUTURO DE LOS NIÑOS </t>
  </si>
  <si>
    <t>201901</t>
  </si>
  <si>
    <t>BRINDAR ATENCION A LA PRIMERA INFANCIA, NIÑOS Y NIÑAS MENORES DE 5 AÑOS DE FAMILIAS EN SITUACION DE VULNERABILIDAD ECONOMICA, SOCIAL, CULTURAL , NUTRICIONAL Y PSICOSOCIAL</t>
  </si>
  <si>
    <t xml:space="preserve">ASOCIACION DE PADRES DE FAMILIA DE LOS HOGARES DE BIENESTAR JUNTOS POR EL FUTURO DE LOS NIÑOS </t>
  </si>
  <si>
    <t>2020-02</t>
  </si>
  <si>
    <t xml:space="preserve">INTERVENCION A LOS USUARIOS EN HABITOS Y ESTILOS DE VIDA SALUDABLES, PROMOCION Y EMPODERAMIENTO DE LA LACTANCIA MATERNA, INTERVENCION DIRECTA CON LAS FAMILIAS USUARIAS PARA CORRESPONSABILIZARLAS DE LA GARANTIA DE DERECHOS DE NIÑOS Y NIÑAS DE DOS  A CINCO AÑOS </t>
  </si>
  <si>
    <t>JOSEFINA BLANCO ALVAREZ</t>
  </si>
  <si>
    <t>JOSEFINA BLANCO ALVAEZ</t>
  </si>
  <si>
    <t xml:space="preserve">CALLE 16 NO 7-12  </t>
  </si>
  <si>
    <t>FUCAIFCO1920@GMAIL.COM</t>
  </si>
  <si>
    <t>3114282986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</si>
</sst>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4"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453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901307764</v>
      </c>
      <c r="C20" s="5"/>
      <c r="D20" s="73"/>
      <c r="E20" s="5"/>
      <c r="F20" s="5"/>
      <c r="G20" s="5"/>
      <c r="H20" s="186"/>
      <c r="I20" s="149" t="s">
        <v>453</v>
      </c>
      <c r="J20" s="150" t="s">
        <v>983</v>
      </c>
      <c r="K20" s="151">
        <v>990486074</v>
      </c>
      <c r="L20" s="152"/>
      <c r="M20" s="152">
        <v>44561</v>
      </c>
      <c r="N20" s="135">
        <f>+(M20-L20)/30</f>
        <v>1485.3666666666666</v>
      </c>
      <c r="O20" s="138"/>
      <c r="U20" s="134"/>
      <c r="V20" s="105">
        <f ca="1">NOW()</f>
        <v>44193.908853356479</v>
      </c>
      <c r="W20" s="105">
        <f ca="1">NOW()</f>
        <v>44193.908853356479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CASAS AMIGAS DE LA INFANCIA LA FAMILIA Y LA COMUNIDAD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2654</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2681</v>
      </c>
      <c r="C48" s="112" t="s">
        <v>32</v>
      </c>
      <c r="D48" s="110" t="s">
        <v>2682</v>
      </c>
      <c r="E48" s="145">
        <v>43678</v>
      </c>
      <c r="F48" s="145">
        <v>43819</v>
      </c>
      <c r="G48" s="160">
        <f>IF(AND(E48&lt;&gt;"",F48&lt;&gt;""),((F48-E48)/30),"")</f>
        <v>4.7</v>
      </c>
      <c r="H48" s="119" t="s">
        <v>2683</v>
      </c>
      <c r="I48" s="113" t="s">
        <v>453</v>
      </c>
      <c r="J48" s="113" t="s">
        <v>983</v>
      </c>
      <c r="K48" s="116">
        <v>7000000</v>
      </c>
      <c r="L48" s="115" t="s">
        <v>1148</v>
      </c>
      <c r="M48" s="117">
        <v>0</v>
      </c>
      <c r="N48" s="115" t="s">
        <v>27</v>
      </c>
      <c r="O48" s="115" t="s">
        <v>1148</v>
      </c>
      <c r="P48" s="78"/>
    </row>
    <row r="49" spans="1:16" s="6" customFormat="1" ht="24.75" customHeight="1" x14ac:dyDescent="0.25">
      <c r="A49" s="143">
        <v>2</v>
      </c>
      <c r="B49" s="111" t="s">
        <v>2681</v>
      </c>
      <c r="C49" s="112" t="s">
        <v>32</v>
      </c>
      <c r="D49" s="110" t="s">
        <v>2684</v>
      </c>
      <c r="E49" s="145">
        <v>43840</v>
      </c>
      <c r="F49" s="145">
        <v>44165</v>
      </c>
      <c r="G49" s="160">
        <f t="shared" ref="G49:G50" si="2">IF(AND(E49&lt;&gt;"",F49&lt;&gt;""),((F49-E49)/30),"")</f>
        <v>10.833333333333334</v>
      </c>
      <c r="H49" s="114" t="s">
        <v>2685</v>
      </c>
      <c r="I49" s="113" t="s">
        <v>453</v>
      </c>
      <c r="J49" s="113" t="s">
        <v>983</v>
      </c>
      <c r="K49" s="116">
        <v>5900000</v>
      </c>
      <c r="L49" s="115" t="s">
        <v>1148</v>
      </c>
      <c r="M49" s="117">
        <v>0</v>
      </c>
      <c r="N49" s="115" t="s">
        <v>1151</v>
      </c>
      <c r="O49" s="115" t="s">
        <v>1148</v>
      </c>
      <c r="P49" s="78"/>
    </row>
    <row r="50" spans="1:16" s="6" customFormat="1" ht="24.75" customHeight="1" x14ac:dyDescent="0.25">
      <c r="A50" s="143">
        <v>3</v>
      </c>
      <c r="B50" s="111" t="s">
        <v>2681</v>
      </c>
      <c r="C50" s="112" t="s">
        <v>32</v>
      </c>
      <c r="D50" s="110" t="s">
        <v>2686</v>
      </c>
      <c r="E50" s="145">
        <v>43955</v>
      </c>
      <c r="F50" s="145">
        <v>44165</v>
      </c>
      <c r="G50" s="160">
        <f t="shared" si="2"/>
        <v>7</v>
      </c>
      <c r="H50" s="119" t="s">
        <v>2687</v>
      </c>
      <c r="I50" s="113" t="s">
        <v>453</v>
      </c>
      <c r="J50" s="113" t="s">
        <v>983</v>
      </c>
      <c r="K50" s="116">
        <v>12000000</v>
      </c>
      <c r="L50" s="115" t="s">
        <v>1148</v>
      </c>
      <c r="M50" s="117">
        <v>0</v>
      </c>
      <c r="N50" s="115" t="s">
        <v>1151</v>
      </c>
      <c r="O50" s="115" t="s">
        <v>1148</v>
      </c>
      <c r="P50" s="78"/>
    </row>
    <row r="51" spans="1:16" s="6" customFormat="1" ht="24.75" customHeight="1" outlineLevel="1" x14ac:dyDescent="0.25">
      <c r="A51" s="143">
        <v>4</v>
      </c>
      <c r="B51" s="111" t="s">
        <v>2688</v>
      </c>
      <c r="C51" s="112" t="s">
        <v>31</v>
      </c>
      <c r="D51" s="110" t="s">
        <v>2677</v>
      </c>
      <c r="E51" s="145">
        <v>43682</v>
      </c>
      <c r="F51" s="145">
        <v>43758</v>
      </c>
      <c r="G51" s="160">
        <f t="shared" ref="G51:G107" si="3">IF(AND(E51&lt;&gt;"",F51&lt;&gt;""),((F51-E51)/30),"")</f>
        <v>2.5333333333333332</v>
      </c>
      <c r="H51" s="114" t="s">
        <v>2690</v>
      </c>
      <c r="I51" s="113" t="s">
        <v>453</v>
      </c>
      <c r="J51" s="113" t="s">
        <v>981</v>
      </c>
      <c r="K51" s="116">
        <v>1900000</v>
      </c>
      <c r="L51" s="115" t="s">
        <v>1148</v>
      </c>
      <c r="M51" s="117">
        <v>0</v>
      </c>
      <c r="N51" s="115" t="s">
        <v>27</v>
      </c>
      <c r="O51" s="115" t="s">
        <v>1148</v>
      </c>
      <c r="P51" s="78"/>
    </row>
    <row r="52" spans="1:16" s="7" customFormat="1" ht="24.75" customHeight="1" outlineLevel="1" x14ac:dyDescent="0.25">
      <c r="A52" s="144">
        <v>5</v>
      </c>
      <c r="B52" s="111" t="s">
        <v>2688</v>
      </c>
      <c r="C52" s="112" t="s">
        <v>31</v>
      </c>
      <c r="D52" s="110" t="s">
        <v>2678</v>
      </c>
      <c r="E52" s="145">
        <v>43894</v>
      </c>
      <c r="F52" s="145">
        <v>44114</v>
      </c>
      <c r="G52" s="160">
        <f t="shared" si="3"/>
        <v>7.333333333333333</v>
      </c>
      <c r="H52" s="119" t="s">
        <v>2689</v>
      </c>
      <c r="I52" s="113" t="s">
        <v>453</v>
      </c>
      <c r="J52" s="113" t="s">
        <v>981</v>
      </c>
      <c r="K52" s="116">
        <v>2000000</v>
      </c>
      <c r="L52" s="115" t="s">
        <v>1148</v>
      </c>
      <c r="M52" s="117">
        <v>0</v>
      </c>
      <c r="N52" s="115" t="s">
        <v>27</v>
      </c>
      <c r="O52" s="115" t="s">
        <v>1148</v>
      </c>
      <c r="P52" s="79"/>
    </row>
    <row r="53" spans="1:16" s="7" customFormat="1" ht="24.75" customHeight="1" outlineLevel="1" x14ac:dyDescent="0.25">
      <c r="A53" s="144">
        <v>6</v>
      </c>
      <c r="B53" s="111" t="s">
        <v>2679</v>
      </c>
      <c r="C53" s="112" t="s">
        <v>32</v>
      </c>
      <c r="D53" s="110" t="s">
        <v>2680</v>
      </c>
      <c r="E53" s="145">
        <v>43678</v>
      </c>
      <c r="F53" s="145">
        <v>43819</v>
      </c>
      <c r="G53" s="160">
        <f t="shared" si="3"/>
        <v>4.7</v>
      </c>
      <c r="H53" s="119" t="s">
        <v>2691</v>
      </c>
      <c r="I53" s="113" t="s">
        <v>453</v>
      </c>
      <c r="J53" s="113" t="s">
        <v>981</v>
      </c>
      <c r="K53" s="116">
        <v>4000000</v>
      </c>
      <c r="L53" s="115" t="s">
        <v>1148</v>
      </c>
      <c r="M53" s="117">
        <v>0</v>
      </c>
      <c r="N53" s="115" t="s">
        <v>27</v>
      </c>
      <c r="O53" s="115" t="s">
        <v>1148</v>
      </c>
      <c r="P53" s="79"/>
    </row>
    <row r="54" spans="1:16" s="7" customFormat="1" ht="24.75" customHeight="1" outlineLevel="1" x14ac:dyDescent="0.25">
      <c r="A54" s="144">
        <v>7</v>
      </c>
      <c r="B54" s="111" t="s">
        <v>2679</v>
      </c>
      <c r="C54" s="112" t="s">
        <v>32</v>
      </c>
      <c r="D54" s="110" t="s">
        <v>2692</v>
      </c>
      <c r="E54" s="145">
        <v>43840</v>
      </c>
      <c r="F54" s="145">
        <v>44165</v>
      </c>
      <c r="G54" s="160">
        <f t="shared" si="3"/>
        <v>10.833333333333334</v>
      </c>
      <c r="H54" s="114" t="s">
        <v>2691</v>
      </c>
      <c r="I54" s="113" t="s">
        <v>453</v>
      </c>
      <c r="J54" s="113" t="s">
        <v>981</v>
      </c>
      <c r="K54" s="118">
        <v>5000000</v>
      </c>
      <c r="L54" s="115" t="s">
        <v>1148</v>
      </c>
      <c r="M54" s="117">
        <v>0</v>
      </c>
      <c r="N54" s="115" t="s">
        <v>1151</v>
      </c>
      <c r="O54" s="115" t="s">
        <v>1148</v>
      </c>
      <c r="P54" s="79"/>
    </row>
    <row r="55" spans="1:16" s="7" customFormat="1" ht="24.75" customHeight="1" outlineLevel="1" x14ac:dyDescent="0.25">
      <c r="A55" s="144">
        <v>8</v>
      </c>
      <c r="B55" s="111" t="s">
        <v>2679</v>
      </c>
      <c r="C55" s="112" t="s">
        <v>32</v>
      </c>
      <c r="D55" s="110" t="s">
        <v>2693</v>
      </c>
      <c r="E55" s="145">
        <v>43955</v>
      </c>
      <c r="F55" s="145">
        <v>44165</v>
      </c>
      <c r="G55" s="160">
        <f t="shared" si="3"/>
        <v>7</v>
      </c>
      <c r="H55" s="114" t="s">
        <v>2694</v>
      </c>
      <c r="I55" s="113" t="s">
        <v>453</v>
      </c>
      <c r="J55" s="113" t="s">
        <v>963</v>
      </c>
      <c r="K55" s="118">
        <v>6000000</v>
      </c>
      <c r="L55" s="115" t="s">
        <v>1148</v>
      </c>
      <c r="M55" s="117">
        <v>0</v>
      </c>
      <c r="N55" s="115" t="s">
        <v>1151</v>
      </c>
      <c r="O55" s="115" t="s">
        <v>1148</v>
      </c>
      <c r="P55" s="79"/>
    </row>
    <row r="56" spans="1:16" s="7" customFormat="1" ht="24.75" customHeight="1" outlineLevel="1" x14ac:dyDescent="0.25">
      <c r="A56" s="144">
        <v>9</v>
      </c>
      <c r="B56" s="111" t="s">
        <v>2695</v>
      </c>
      <c r="C56" s="112" t="s">
        <v>32</v>
      </c>
      <c r="D56" s="110" t="s">
        <v>2699</v>
      </c>
      <c r="E56" s="145">
        <v>43687</v>
      </c>
      <c r="F56" s="145">
        <v>43750</v>
      </c>
      <c r="G56" s="160">
        <f t="shared" si="3"/>
        <v>2.1</v>
      </c>
      <c r="H56" s="114" t="s">
        <v>2696</v>
      </c>
      <c r="I56" s="113" t="s">
        <v>453</v>
      </c>
      <c r="J56" s="113" t="s">
        <v>963</v>
      </c>
      <c r="K56" s="118">
        <v>4000000</v>
      </c>
      <c r="L56" s="115" t="s">
        <v>1148</v>
      </c>
      <c r="M56" s="117">
        <v>0</v>
      </c>
      <c r="N56" s="115" t="s">
        <v>27</v>
      </c>
      <c r="O56" s="115" t="s">
        <v>1148</v>
      </c>
      <c r="P56" s="79"/>
    </row>
    <row r="57" spans="1:16" s="7" customFormat="1" ht="24.75" customHeight="1" outlineLevel="1" x14ac:dyDescent="0.25">
      <c r="A57" s="144">
        <v>10</v>
      </c>
      <c r="B57" s="64" t="s">
        <v>2697</v>
      </c>
      <c r="C57" s="65" t="s">
        <v>32</v>
      </c>
      <c r="D57" s="63" t="s">
        <v>2698</v>
      </c>
      <c r="E57" s="145">
        <v>43894</v>
      </c>
      <c r="F57" s="145">
        <v>44120</v>
      </c>
      <c r="G57" s="160">
        <f t="shared" si="3"/>
        <v>7.5333333333333332</v>
      </c>
      <c r="H57" s="64" t="s">
        <v>2700</v>
      </c>
      <c r="I57" s="63" t="s">
        <v>453</v>
      </c>
      <c r="J57" s="63" t="s">
        <v>963</v>
      </c>
      <c r="K57" s="66">
        <v>6000000</v>
      </c>
      <c r="L57" s="65" t="s">
        <v>1148</v>
      </c>
      <c r="M57" s="67">
        <v>0</v>
      </c>
      <c r="N57" s="65" t="s">
        <v>27</v>
      </c>
      <c r="O57" s="65" t="s">
        <v>1148</v>
      </c>
      <c r="P57" s="79"/>
    </row>
    <row r="58" spans="1:16" s="7" customFormat="1" ht="24.75" customHeight="1" outlineLevel="1" x14ac:dyDescent="0.25">
      <c r="A58" s="144">
        <v>11</v>
      </c>
      <c r="B58" s="64" t="s">
        <v>2701</v>
      </c>
      <c r="C58" s="65" t="s">
        <v>32</v>
      </c>
      <c r="D58" s="63" t="s">
        <v>2702</v>
      </c>
      <c r="E58" s="145">
        <v>43678</v>
      </c>
      <c r="F58" s="145">
        <v>43829</v>
      </c>
      <c r="G58" s="160">
        <f t="shared" si="3"/>
        <v>5.0333333333333332</v>
      </c>
      <c r="H58" s="64" t="s">
        <v>2703</v>
      </c>
      <c r="I58" s="63" t="s">
        <v>163</v>
      </c>
      <c r="J58" s="63" t="s">
        <v>172</v>
      </c>
      <c r="K58" s="66">
        <v>1800000</v>
      </c>
      <c r="L58" s="65" t="s">
        <v>1148</v>
      </c>
      <c r="M58" s="67">
        <v>0</v>
      </c>
      <c r="N58" s="65" t="s">
        <v>27</v>
      </c>
      <c r="O58" s="65" t="s">
        <v>1148</v>
      </c>
      <c r="P58" s="79"/>
    </row>
    <row r="59" spans="1:16" s="7" customFormat="1" ht="24.75" customHeight="1" outlineLevel="1" x14ac:dyDescent="0.25">
      <c r="A59" s="144">
        <v>12</v>
      </c>
      <c r="B59" s="64" t="s">
        <v>2704</v>
      </c>
      <c r="C59" s="65" t="s">
        <v>32</v>
      </c>
      <c r="D59" s="63" t="s">
        <v>2705</v>
      </c>
      <c r="E59" s="145">
        <v>43891</v>
      </c>
      <c r="F59" s="145">
        <v>44165</v>
      </c>
      <c r="G59" s="160">
        <f t="shared" si="3"/>
        <v>9.1333333333333329</v>
      </c>
      <c r="H59" s="64" t="s">
        <v>2706</v>
      </c>
      <c r="I59" s="63" t="s">
        <v>163</v>
      </c>
      <c r="J59" s="63" t="s">
        <v>172</v>
      </c>
      <c r="K59" s="66">
        <v>2000000</v>
      </c>
      <c r="L59" s="65" t="s">
        <v>1148</v>
      </c>
      <c r="M59" s="67">
        <v>0</v>
      </c>
      <c r="N59" s="65" t="s">
        <v>1151</v>
      </c>
      <c r="O59" s="65" t="s">
        <v>1148</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2655</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2657</v>
      </c>
      <c r="C168" s="223"/>
      <c r="D168" s="223"/>
      <c r="E168" s="8"/>
      <c r="F168" s="5"/>
      <c r="H168" s="81" t="s">
        <v>2656</v>
      </c>
      <c r="I168" s="237"/>
      <c r="J168" s="238"/>
      <c r="K168" s="238"/>
      <c r="L168" s="238"/>
      <c r="M168" s="238"/>
      <c r="N168" s="238"/>
      <c r="O168" s="23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39619442.960000001</v>
      </c>
      <c r="F185" s="92"/>
      <c r="G185" s="93"/>
      <c r="H185" s="88"/>
      <c r="I185" s="90" t="s">
        <v>2627</v>
      </c>
      <c r="J185" s="166">
        <f>+SUM(M179:M183)</f>
        <v>0.02</v>
      </c>
      <c r="K185" s="202" t="s">
        <v>2628</v>
      </c>
      <c r="L185" s="202"/>
      <c r="M185" s="94">
        <f>+J185*(SUM(K20:K35))</f>
        <v>19809721.48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43725</v>
      </c>
      <c r="D193" s="5"/>
      <c r="E193" s="126">
        <v>2460</v>
      </c>
      <c r="F193" s="5"/>
      <c r="G193" s="5"/>
      <c r="H193" s="147" t="s">
        <v>2707</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2709</v>
      </c>
      <c r="J211" s="27" t="s">
        <v>2622</v>
      </c>
      <c r="K211" s="148" t="s">
        <v>963</v>
      </c>
      <c r="L211" s="21"/>
      <c r="M211" s="21"/>
      <c r="N211" s="21"/>
      <c r="O211" s="8"/>
    </row>
    <row r="212" spans="1:15" x14ac:dyDescent="0.25">
      <c r="A212" s="9"/>
      <c r="B212" s="27" t="s">
        <v>2619</v>
      </c>
      <c r="C212" s="147" t="s">
        <v>2708</v>
      </c>
      <c r="D212" s="21"/>
      <c r="G212" s="27" t="s">
        <v>2621</v>
      </c>
      <c r="H212" s="148" t="s">
        <v>2711</v>
      </c>
      <c r="J212" s="27" t="s">
        <v>2623</v>
      </c>
      <c r="K212" s="147" t="s">
        <v>2710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2020-12-29T03:27:18Z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