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<sst xmlns="http://schemas.openxmlformats.org/spreadsheetml/2006/main" count="3130" uniqueCount="2705">
  <si>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</si>
  <si>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</si>
  <si>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</si>
  <si>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</si>
  <si>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</si>
  <si>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</si>
  <si>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</si>
  <si>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</si>
  <si>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</si>
  <si>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</si>
  <si>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</si>
  <si>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</si>
  <si>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</si>
  <si>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</si>
  <si>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</si>
  <si>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</si>
  <si>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</si>
  <si>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</si>
  <si>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</si>
  <si>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</si>
  <si>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</si>
  <si>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</si>
  <si>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</si>
  <si>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</si>
  <si>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</si>
  <si>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</si>
  <si>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</si>
  <si>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</si>
  <si>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</si>
  <si>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</si>
  <si>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</si>
  <si>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</si>
  <si>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</si>
  <si>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</si>
  <si>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</si>
  <si>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</si>
  <si>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</si>
  <si>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</si>
  <si>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</si>
  <si>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</si>
  <si>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</si>
  <si>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</si>
  <si>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</si>
  <si>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</si>
  <si>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</si>
  <si>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</si>
  <si>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</si>
  <si>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</si>
  <si>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</si>
  <si>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</si>
  <si>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</si>
  <si>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</si>
  <si>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</si>
  <si>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</si>
  <si>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</si>
  <si>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</si>
  <si>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</si>
  <si>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</si>
  <si>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</si>
  <si>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</si>
  <si>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</si>
  <si>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</si>
  <si>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</si>
  <si>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</si>
  <si>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</si>
  <si>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</si>
  <si>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</si>
  <si>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</si>
  <si>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</si>
  <si>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</si>
  <si>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</si>
  <si>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</si>
  <si>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</si>
  <si>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</si>
  <si>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</si>
  <si>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</si>
  <si>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</si>
  <si>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</si>
  <si>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</si>
  <si>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</si>
  <si>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</si>
  <si>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</si>
  <si>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</si>
  <si>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</si>
  <si>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</si>
  <si>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</si>
  <si>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</si>
  <si>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</si>
  <si>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</si>
  <si>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</si>
  <si>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</si>
  <si>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</si>
  <si>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</si>
  <si>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</si>
  <si>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</si>
  <si>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</si>
  <si>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</si>
  <si>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</si>
  <si>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</si>
  <si>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</si>
  <si>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</si>
  <si>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</si>
  <si>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</si>
  <si>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</si>
  <si>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</si>
  <si>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</si>
  <si>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</si>
  <si>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</si>
  <si>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</si>
  <si>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</si>
  <si>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</si>
  <si>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</si>
  <si>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</si>
  <si>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</si>
  <si>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</si>
  <si>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</si>
  <si>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</si>
  <si>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</si>
  <si>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</si>
  <si>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</si>
  <si>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</si>
  <si>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</si>
  <si>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</si>
  <si>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</si>
  <si>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</si>
  <si>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</si>
  <si>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</si>
  <si>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</si>
  <si>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</si>
  <si>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</si>
  <si>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</si>
  <si>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</si>
  <si>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</si>
  <si>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</si>
  <si>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</si>
  <si>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</si>
  <si>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</si>
  <si>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</si>
  <si>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</si>
  <si>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</si>
  <si>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</si>
  <si>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</si>
  <si>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</si>
  <si>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</si>
  <si>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</si>
  <si>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</si>
  <si>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</si>
  <si>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</si>
  <si>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</si>
  <si>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</si>
  <si>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</si>
  <si>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</si>
  <si>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</si>
  <si>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</si>
  <si>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</si>
  <si>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</si>
  <si>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</si>
  <si>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</si>
  <si>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</si>
  <si>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</si>
  <si>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</si>
  <si>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</si>
  <si>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</si>
  <si>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</si>
  <si>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</si>
  <si>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</si>
  <si>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</si>
  <si>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</si>
  <si>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</si>
  <si>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</si>
  <si>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</si>
  <si>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</si>
  <si>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</si>
  <si>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</si>
  <si>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</si>
  <si>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</si>
  <si>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</si>
  <si>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</si>
  <si>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</si>
  <si>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</si>
  <si>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</si>
  <si>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</si>
  <si>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</si>
  <si>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</si>
  <si>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</si>
  <si>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</si>
  <si>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</si>
  <si>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</si>
  <si>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</si>
  <si>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</si>
  <si>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</si>
  <si>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</si>
  <si>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</si>
  <si>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</si>
  <si>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</si>
  <si>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</si>
  <si>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</si>
  <si>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</si>
  <si>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</si>
  <si>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</si>
  <si>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</si>
  <si>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</si>
  <si>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</si>
  <si>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</si>
  <si>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</si>
  <si>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</si>
  <si>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</si>
  <si>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</si>
  <si>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</si>
  <si>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</si>
  <si>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</si>
  <si>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</si>
  <si>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</si>
  <si>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</si>
  <si>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</si>
  <si>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</si>
  <si>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</si>
  <si>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</si>
  <si>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</si>
  <si>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</si>
  <si>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</si>
  <si>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</si>
  <si>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</si>
  <si>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</si>
  <si>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</si>
  <si>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</si>
  <si>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</si>
  <si>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</si>
  <si>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</si>
  <si>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</si>
  <si>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</si>
  <si>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</si>
  <si>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</si>
  <si>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</si>
  <si>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</si>
  <si>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</si>
  <si>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</si>
  <si>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</si>
  <si>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</si>
  <si>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</si>
  <si>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</si>
  <si>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</si>
  <si>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</si>
  <si>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</si>
  <si>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</si>
  <si>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</si>
  <si>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</si>
  <si>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</si>
  <si>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</si>
  <si>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</si>
  <si>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</si>
  <si>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</si>
  <si>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</si>
  <si>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</si>
  <si>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</si>
  <si>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</si>
  <si>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</si>
  <si>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</si>
  <si>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</si>
  <si>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</si>
  <si>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</si>
  <si>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</si>
  <si>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</si>
  <si>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</si>
  <si>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</si>
  <si>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</si>
  <si>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</si>
  <si>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</si>
  <si>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</si>
  <si>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</si>
  <si>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</si>
  <si>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</si>
  <si>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</si>
  <si>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</si>
  <si>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</si>
  <si>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</si>
  <si>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</si>
  <si>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</si>
  <si>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</si>
  <si>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</si>
  <si>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</si>
  <si>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</si>
  <si>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</si>
  <si>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</si>
  <si>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</si>
  <si>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</si>
  <si>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</si>
  <si>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</si>
  <si>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</si>
  <si>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</si>
  <si>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</si>
  <si>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</si>
  <si>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</si>
  <si>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</si>
  <si>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</si>
  <si>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</si>
  <si>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</si>
  <si>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</si>
  <si>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</si>
  <si>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</si>
  <si>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</si>
  <si>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</si>
  <si>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</si>
  <si>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</si>
  <si>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</si>
  <si>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</si>
  <si>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</si>
  <si>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</si>
  <si>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</si>
  <si>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</si>
  <si>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</si>
  <si>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</si>
  <si>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</si>
  <si>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</si>
  <si>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</si>
  <si>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</si>
  <si>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</si>
  <si>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</si>
  <si>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</si>
  <si>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</si>
  <si>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</si>
  <si>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</si>
  <si>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</si>
  <si>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</si>
  <si>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</si>
  <si>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</si>
  <si>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</si>
  <si>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</si>
  <si>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</si>
  <si>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</si>
  <si>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</si>
  <si>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</si>
  <si>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</si>
  <si>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</si>
  <si>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</si>
  <si>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</si>
  <si>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</si>
  <si>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</si>
  <si>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</si>
  <si>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</si>
  <si>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</si>
  <si>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</si>
  <si>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</si>
  <si>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</si>
  <si>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</si>
  <si>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</si>
  <si>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</si>
  <si>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</si>
  <si>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</si>
  <si>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</si>
  <si>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</si>
  <si>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</si>
  <si>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</si>
  <si>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</si>
  <si>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</si>
  <si>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</si>
  <si>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</si>
  <si>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</si>
  <si>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</si>
  <si>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</si>
  <si>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</si>
  <si>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</si>
  <si>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</si>
  <si>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</si>
  <si>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</si>
  <si>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</si>
  <si>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</si>
  <si>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</si>
  <si>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</si>
  <si>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</si>
  <si>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</si>
  <si>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</si>
  <si>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</si>
  <si>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</si>
  <si>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</si>
  <si>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</si>
  <si>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</si>
  <si>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</si>
  <si>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</si>
  <si>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</si>
  <si>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</si>
  <si>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</si>
  <si>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</si>
  <si>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</si>
  <si>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</si>
  <si>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</si>
  <si>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</si>
  <si>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</si>
  <si>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</si>
  <si>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</si>
  <si>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</si>
  <si>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</si>
  <si>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</si>
  <si>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</si>
  <si>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</si>
  <si>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</si>
  <si>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</si>
  <si>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</si>
  <si>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</si>
  <si>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</si>
  <si>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</si>
  <si>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</si>
  <si>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</si>
  <si>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</si>
  <si>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</si>
  <si>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</si>
  <si>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</si>
  <si>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</si>
  <si>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</si>
  <si>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</si>
  <si>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</si>
  <si>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</si>
  <si>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</si>
  <si>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</si>
  <si>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</si>
  <si>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</si>
  <si>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</si>
  <si>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</si>
  <si>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</si>
  <si>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</si>
  <si>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</si>
  <si>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</si>
  <si>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</si>
  <si>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</si>
  <si>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</si>
  <si>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</si>
  <si>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</si>
  <si>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</si>
  <si>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</si>
  <si>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</si>
  <si>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</si>
  <si>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</si>
  <si>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</si>
  <si>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</si>
  <si>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</si>
  <si>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</si>
  <si>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</si>
  <si>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</si>
  <si>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</si>
  <si>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</si>
  <si>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</si>
  <si>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</si>
  <si>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</si>
  <si>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</si>
  <si>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</si>
  <si>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</si>
  <si>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</si>
  <si>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</si>
  <si>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</si>
  <si>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</si>
  <si>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</si>
  <si>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</si>
  <si>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</si>
  <si>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</si>
  <si>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</si>
  <si>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</si>
  <si>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</si>
  <si>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</si>
  <si>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</si>
  <si>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</si>
  <si>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</si>
  <si>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</si>
  <si>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</si>
  <si>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</si>
  <si>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</si>
  <si>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</si>
  <si>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</si>
  <si>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</si>
  <si>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</si>
  <si>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</si>
  <si>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</si>
  <si>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</si>
  <si>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</si>
  <si>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</si>
  <si>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</si>
  <si>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</si>
  <si>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</si>
  <si>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</si>
  <si>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</si>
  <si>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</si>
  <si>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</si>
  <si>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</si>
  <si>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</si>
  <si>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</si>
  <si>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</si>
  <si>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</si>
  <si>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</si>
  <si>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</si>
  <si>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</si>
  <si>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</si>
  <si>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</si>
  <si>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</si>
  <si>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</si>
  <si>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</si>
  <si>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</si>
  <si>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</si>
  <si>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</si>
  <si>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</si>
  <si>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</si>
  <si>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</si>
  <si>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</si>
  <si>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</si>
  <si>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</si>
  <si>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</si>
  <si>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</si>
  <si>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</si>
  <si>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</si>
  <si>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</si>
  <si>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</si>
  <si>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</si>
  <si>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</si>
  <si>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</si>
  <si>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</si>
  <si>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</si>
  <si>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</si>
  <si>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</si>
  <si>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</si>
  <si>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</si>
  <si>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</si>
  <si>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</si>
  <si>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</si>
  <si>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</si>
  <si>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</si>
  <si>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</si>
  <si>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</si>
  <si>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</si>
  <si>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</si>
  <si>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</si>
  <si>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</si>
  <si>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</si>
  <si>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</si>
  <si>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</si>
  <si>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</si>
  <si>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</si>
  <si>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</si>
  <si>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</si>
  <si>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</si>
  <si>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</si>
  <si>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</si>
  <si>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</si>
  <si>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</si>
  <si>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</si>
  <si>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</si>
  <si>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</si>
  <si>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</si>
  <si>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</si>
  <si>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</si>
  <si>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</si>
  <si>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</si>
  <si>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</si>
  <si>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</si>
  <si>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</si>
  <si>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</si>
  <si>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</si>
  <si>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</si>
  <si>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</si>
  <si>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</si>
  <si>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</si>
  <si>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</si>
  <si>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</si>
  <si>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</si>
  <si>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</si>
  <si>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</si>
  <si>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</si>
  <si>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</si>
  <si>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</si>
  <si>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</si>
  <si>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</si>
  <si>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</si>
  <si>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</si>
  <si>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</si>
  <si>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</si>
  <si>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</si>
  <si>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</si>
  <si>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</si>
  <si>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</si>
  <si>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</si>
  <si>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</si>
  <si>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</si>
  <si>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</si>
  <si>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</si>
  <si>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</si>
  <si>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</si>
  <si>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</si>
  <si>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</si>
  <si>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</si>
  <si>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</si>
  <si>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</si>
  <si>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</si>
  <si>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</si>
  <si>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</si>
  <si>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</si>
  <si>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</si>
  <si>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</si>
  <si>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</si>
  <si>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</si>
  <si>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</si>
  <si>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</si>
  <si>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</si>
  <si>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</si>
  <si>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</si>
  <si>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</si>
  <si>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</si>
  <si>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</si>
  <si>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</si>
  <si>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</si>
  <si>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</si>
  <si>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</si>
  <si>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</si>
  <si>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</si>
  <si>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</si>
  <si>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</si>
  <si>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</si>
  <si>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</si>
  <si>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</si>
  <si>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</si>
  <si>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</si>
  <si>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</si>
  <si>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</si>
  <si>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</si>
  <si>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</si>
  <si>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</si>
  <si>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</si>
  <si>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</si>
  <si>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</si>
  <si>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</si>
  <si>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</si>
  <si>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</si>
  <si>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</si>
  <si>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</si>
  <si>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</si>
  <si>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</si>
  <si>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</si>
  <si>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</si>
  <si>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</si>
  <si>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</si>
  <si>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</si>
  <si>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</si>
  <si>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</si>
  <si>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</si>
  <si>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</si>
  <si>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</si>
  <si>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</si>
  <si>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</si>
  <si>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</si>
  <si>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</si>
  <si>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</si>
  <si>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</si>
  <si>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</si>
  <si>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</si>
  <si>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</si>
  <si>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</si>
  <si>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</si>
  <si>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</si>
  <si>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</si>
  <si>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</si>
  <si>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</si>
  <si>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</si>
  <si>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</si>
  <si>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</si>
  <si>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</si>
  <si>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</si>
  <si>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</si>
  <si>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</si>
  <si>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</si>
  <si>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</si>
  <si>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</si>
  <si>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</si>
  <si>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</si>
  <si>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</si>
  <si>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</si>
  <si>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</si>
  <si>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</si>
  <si>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</si>
  <si>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</si>
  <si>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</si>
  <si>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</si>
  <si>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</si>
  <si>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</si>
  <si>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</si>
  <si>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</si>
  <si>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</si>
  <si>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</si>
  <si>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</si>
  <si>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</si>
  <si>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</si>
  <si>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</si>
  <si>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</si>
  <si>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</si>
  <si>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</si>
  <si>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</si>
  <si>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</si>
  <si>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</si>
  <si>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</si>
  <si>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</si>
  <si>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</si>
  <si>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</si>
  <si>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</si>
  <si>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</si>
  <si>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</si>
  <si>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</si>
  <si>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</si>
  <si>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</si>
  <si>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</si>
  <si>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</si>
  <si>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</si>
  <si>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</si>
  <si>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</si>
  <si>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</si>
  <si>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</si>
  <si>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</si>
  <si>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</si>
  <si>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</si>
  <si>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</si>
  <si>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</si>
  <si>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</si>
  <si>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</si>
  <si>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</si>
  <si>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</si>
  <si>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</si>
  <si>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</si>
  <si>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</si>
  <si>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</si>
  <si>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</si>
  <si>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</si>
  <si>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</si>
  <si>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</si>
  <si>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</si>
  <si>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</si>
  <si>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</si>
  <si>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</si>
  <si>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</si>
  <si>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</si>
  <si>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</si>
  <si>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</si>
  <si>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</si>
  <si>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</si>
  <si>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</si>
  <si>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</si>
  <si>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</si>
  <si>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</si>
  <si>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</si>
  <si>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</si>
  <si>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</si>
  <si>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</si>
  <si>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</si>
  <si>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</si>
  <si>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</si>
  <si>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</si>
  <si>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</si>
  <si>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</si>
  <si>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</si>
  <si>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</si>
  <si>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</si>
  <si>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</si>
  <si>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</si>
  <si>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</si>
  <si>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</si>
  <si>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</si>
  <si>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</si>
  <si>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</si>
  <si>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</si>
  <si>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</si>
  <si>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</si>
  <si>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</si>
  <si>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</si>
  <si>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</si>
  <si>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</si>
  <si>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</si>
  <si>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</si>
  <si>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</si>
  <si>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</si>
  <si>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</si>
  <si>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</si>
  <si>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</si>
  <si>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</si>
  <si>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</si>
  <si>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</si>
  <si>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</si>
  <si>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</si>
  <si>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</si>
  <si>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</si>
  <si>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</si>
  <si>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</si>
  <si>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</si>
  <si>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</si>
  <si>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</si>
  <si>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</si>
  <si>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</si>
  <si>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</si>
  <si>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</si>
  <si>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</si>
  <si>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</si>
  <si>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</si>
  <si>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</si>
  <si>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</si>
  <si>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</si>
  <si>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</si>
  <si>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</si>
  <si>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</si>
  <si>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</si>
  <si>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</si>
  <si>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</si>
  <si>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</si>
  <si>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</si>
  <si>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</si>
  <si>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</si>
  <si>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</si>
  <si>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</si>
  <si>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</si>
  <si>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</si>
  <si>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</si>
  <si>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</si>
  <si>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</si>
  <si>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</si>
  <si>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</si>
  <si>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</si>
  <si>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</si>
  <si>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</si>
  <si>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</si>
  <si>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</si>
  <si>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</si>
  <si>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</si>
  <si>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</si>
  <si>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</si>
  <si>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</si>
  <si>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</si>
  <si>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</si>
  <si>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</si>
  <si>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</si>
  <si>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</si>
  <si>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</si>
  <si>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</si>
  <si>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</si>
  <si>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</si>
  <si>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</si>
  <si>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</si>
  <si>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</si>
  <si>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</si>
  <si>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</si>
  <si>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</si>
  <si>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</si>
  <si>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</si>
  <si>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</si>
  <si>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</si>
  <si>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</si>
  <si>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</si>
  <si>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</si>
  <si>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</si>
  <si>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</si>
  <si>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</si>
  <si>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</si>
  <si>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</si>
  <si>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</si>
  <si>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</si>
  <si>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</si>
  <si>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</si>
  <si>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</si>
  <si>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</si>
  <si>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</si>
  <si>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</si>
  <si>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</si>
  <si>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</si>
  <si>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</si>
  <si>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</si>
  <si>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</si>
  <si>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</si>
  <si>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</si>
  <si>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</si>
  <si>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</si>
  <si>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</si>
  <si>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</si>
  <si>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</si>
  <si>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</si>
  <si>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</si>
  <si>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</si>
  <si>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</si>
  <si>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</si>
  <si>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</si>
  <si>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</si>
  <si>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</si>
  <si>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</si>
  <si>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</si>
  <si>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</si>
  <si>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</si>
  <si>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</si>
  <si>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</si>
  <si>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</si>
  <si>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</si>
  <si>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</si>
  <si>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</si>
  <si>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</si>
  <si>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</si>
  <si>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</si>
  <si>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</si>
  <si>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</si>
  <si>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</si>
  <si>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</si>
  <si>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</si>
  <si>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</si>
  <si>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</si>
  <si>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</si>
  <si>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</si>
  <si>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</si>
  <si>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</si>
  <si>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</si>
  <si>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</si>
  <si>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</si>
  <si>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</si>
  <si>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</si>
  <si>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</si>
  <si>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</si>
  <si>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</si>
  <si>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</si>
  <si>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</si>
  <si>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</si>
  <si>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</si>
  <si>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</si>
  <si>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</si>
  <si>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</si>
  <si>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</si>
  <si>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</si>
  <si>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</si>
  <si>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</si>
  <si>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</si>
  <si>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</si>
  <si>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</si>
  <si>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</si>
  <si>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</si>
  <si>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</si>
  <si>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</si>
  <si>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</si>
  <si>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</si>
  <si>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</si>
  <si>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</si>
  <si>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</si>
  <si>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</si>
  <si>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</si>
  <si>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</si>
  <si>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</si>
  <si>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</si>
  <si>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</si>
  <si>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</si>
  <si>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</si>
  <si>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</si>
  <si>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</si>
  <si>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</si>
  <si>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</si>
  <si>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</si>
  <si>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</si>
  <si>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</si>
  <si>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</si>
  <si>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</si>
  <si>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</si>
  <si>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</si>
  <si>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</si>
  <si>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</si>
  <si>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</si>
  <si>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</si>
  <si>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</si>
  <si>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</si>
  <si>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</si>
  <si>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</si>
  <si>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</si>
  <si>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</si>
  <si>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</si>
  <si>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</si>
  <si>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</si>
  <si>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</si>
  <si>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</si>
  <si>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</si>
  <si>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</si>
  <si>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</si>
  <si>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</si>
  <si>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</si>
  <si>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</si>
  <si>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</si>
  <si>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</si>
  <si>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</si>
  <si>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</si>
  <si>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</si>
  <si>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</si>
  <si>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</si>
  <si>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</si>
  <si>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</si>
  <si>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</si>
  <si>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</si>
  <si>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</si>
  <si>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</si>
  <si>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</si>
  <si>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</si>
  <si>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</si>
  <si>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</si>
  <si>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</si>
  <si>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</si>
  <si>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</si>
  <si>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</si>
  <si>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</si>
  <si>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</si>
  <si>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</si>
  <si>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</si>
  <si>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</si>
  <si>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</si>
  <si>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</si>
  <si>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</si>
  <si>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</si>
  <si>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</si>
  <si>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</si>
  <si>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</si>
  <si>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</si>
  <si>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</si>
  <si>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</si>
  <si>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</si>
  <si>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</si>
  <si>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</si>
  <si>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</si>
  <si>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</si>
  <si>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</si>
  <si>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</si>
  <si>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</si>
  <si>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</si>
  <si>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</si>
  <si>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</si>
  <si>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</si>
  <si>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</si>
  <si>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</si>
  <si>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</si>
  <si>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</si>
  <si>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</si>
  <si>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</si>
  <si>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</si>
  <si>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</si>
  <si>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</si>
  <si>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</si>
  <si>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</si>
  <si>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</si>
  <si>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</si>
  <si>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</si>
  <si>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</si>
  <si>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</si>
  <si>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</si>
  <si>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</si>
  <si>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</si>
  <si>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</si>
  <si>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</si>
  <si>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</si>
  <si>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</si>
  <si>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</si>
  <si>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</si>
  <si>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</si>
  <si>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</si>
  <si>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</si>
  <si>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</si>
  <si>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</si>
  <si>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</si>
  <si>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</si>
  <si>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</si>
  <si>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</si>
  <si>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</si>
  <si>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</si>
  <si>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</si>
  <si>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</si>
  <si>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</si>
  <si>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</si>
  <si>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</si>
  <si>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</si>
  <si>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</si>
  <si>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</si>
  <si>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</si>
  <si>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</si>
  <si>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</si>
  <si>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</si>
  <si>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</si>
  <si>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</si>
  <si>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</si>
  <si>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</si>
  <si>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</si>
  <si>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</si>
  <si>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</si>
  <si>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</si>
  <si>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</si>
  <si>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</si>
  <si>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</si>
  <si>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</si>
  <si>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</si>
  <si>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</si>
  <si>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</si>
  <si>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</si>
  <si>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</si>
  <si>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</si>
  <si>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</si>
  <si>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</si>
  <si>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</si>
  <si>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</si>
  <si>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</si>
  <si>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</si>
  <si>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</si>
  <si>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</si>
  <si>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</si>
  <si>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</si>
  <si>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</si>
  <si>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</si>
  <si>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</si>
  <si>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</si>
  <si>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</si>
  <si>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</si>
  <si>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</si>
  <si>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</si>
  <si>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</si>
  <si>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</si>
  <si>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</si>
  <si>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</si>
  <si>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</si>
  <si>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</si>
  <si>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</si>
  <si>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</si>
  <si>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</si>
  <si>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</si>
  <si>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</si>
  <si>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</si>
  <si>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</si>
  <si>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</si>
  <si>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</si>
  <si>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</si>
  <si>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</si>
  <si>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</si>
  <si>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</si>
  <si>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</si>
  <si>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</si>
  <si>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</si>
  <si>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</si>
  <si>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</si>
  <si>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</si>
  <si>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</si>
  <si>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</si>
  <si>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</si>
  <si>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</si>
  <si>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</si>
  <si>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</si>
  <si>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</si>
  <si>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</si>
  <si>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</si>
  <si>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</si>
  <si>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</si>
  <si>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</si>
  <si>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</si>
  <si>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</si>
  <si>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</si>
  <si>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</si>
  <si>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</si>
  <si>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</si>
  <si>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</si>
  <si>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</si>
  <si>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</si>
  <si>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</si>
  <si>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</si>
  <si>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</si>
  <si>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</si>
  <si>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</si>
  <si>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</si>
  <si>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</si>
  <si>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</si>
  <si>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</si>
  <si>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</si>
  <si>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</si>
  <si>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</si>
  <si>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</si>
  <si>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</si>
  <si>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</si>
  <si>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</si>
  <si>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</si>
  <si>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</si>
  <si>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</si>
  <si>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</si>
  <si>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</si>
  <si>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</si>
  <si>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</si>
  <si>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</si>
  <si>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</si>
  <si>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</si>
  <si>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</si>
  <si>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</si>
  <si>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</si>
  <si>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</si>
  <si>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</si>
  <si>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</si>
  <si>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</si>
  <si>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</si>
  <si>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</si>
  <si>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</si>
  <si>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</si>
  <si>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</si>
  <si>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</si>
  <si>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</si>
  <si>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</si>
  <si>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</si>
  <si>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</si>
  <si>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</si>
  <si>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</si>
  <si>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</si>
  <si>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</si>
  <si>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</si>
  <si>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</si>
  <si>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</si>
  <si>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</si>
  <si>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</si>
  <si>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</si>
  <si>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</si>
  <si>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</si>
  <si>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</si>
  <si>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</si>
  <si>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</si>
  <si>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</si>
  <si>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</si>
  <si>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</si>
  <si>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</si>
  <si>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</si>
  <si>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</si>
  <si>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</si>
  <si>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</si>
  <si>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</si>
  <si>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</si>
  <si>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</si>
  <si>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</si>
  <si>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</si>
  <si>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</si>
  <si>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</si>
  <si>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</si>
  <si>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</si>
  <si>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</si>
  <si>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</si>
  <si>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</si>
  <si>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</si>
  <si>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</si>
  <si>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</si>
  <si>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</si>
  <si>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</si>
  <si>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</si>
  <si>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</si>
  <si>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</si>
  <si>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</si>
  <si>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</si>
  <si>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</si>
  <si>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</si>
  <si>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</si>
  <si>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</si>
  <si>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</si>
  <si>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</si>
  <si>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</si>
  <si>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</si>
  <si>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</si>
  <si>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</si>
  <si>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</si>
  <si>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</si>
  <si>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</si>
  <si>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</si>
  <si>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</si>
  <si>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</si>
  <si>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</si>
  <si>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</si>
  <si>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</si>
  <si>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</si>
  <si>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</si>
  <si>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</si>
  <si>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</si>
  <si>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</si>
  <si>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</si>
  <si>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</si>
  <si>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</si>
  <si>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</si>
  <si>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</si>
  <si>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</si>
  <si>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</si>
  <si>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</si>
  <si>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</si>
  <si>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</si>
  <si>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</si>
  <si>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</si>
  <si>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</si>
  <si>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</si>
  <si>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</si>
  <si>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</si>
  <si>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</si>
  <si>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</si>
  <si>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</si>
  <si>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</si>
  <si>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</si>
  <si>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</si>
  <si>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</si>
  <si>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</si>
  <si>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</si>
  <si>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</si>
  <si>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</si>
  <si>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</si>
  <si>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</si>
  <si>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</si>
  <si>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</si>
  <si>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</si>
  <si>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</si>
  <si>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</si>
  <si>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</si>
  <si>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</si>
  <si>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</si>
  <si>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</si>
  <si>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</si>
  <si>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</si>
  <si>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</si>
  <si>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</si>
  <si>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</si>
  <si>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</si>
  <si>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</si>
  <si>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</si>
  <si>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</si>
  <si>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</si>
  <si>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</si>
  <si>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</si>
  <si>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</si>
  <si>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</si>
  <si>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</si>
  <si>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</si>
  <si>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</si>
  <si>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</si>
  <si>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</si>
  <si>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</si>
  <si>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</si>
  <si>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</si>
  <si>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</si>
  <si>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</si>
  <si>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</si>
  <si>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</si>
  <si>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</si>
  <si>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</si>
  <si>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</si>
  <si>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</si>
  <si>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</si>
  <si>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</si>
  <si>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</si>
  <si>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</si>
  <si>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</si>
  <si>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</si>
  <si>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</si>
  <si>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</si>
  <si>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</si>
  <si>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</si>
  <si>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</si>
  <si>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</si>
  <si>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</si>
  <si>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</si>
  <si>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</si>
  <si>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</si>
  <si>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</si>
  <si>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</si>
  <si>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</si>
  <si>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</si>
  <si>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</si>
  <si>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</si>
  <si>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</si>
  <si>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</si>
  <si>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</si>
  <si>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</si>
  <si>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</si>
  <si>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</si>
  <si>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</si>
  <si>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</si>
  <si>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</si>
  <si>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</si>
  <si>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</si>
  <si>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</si>
  <si>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</si>
  <si>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</si>
  <si>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</si>
  <si>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</si>
  <si>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</si>
  <si>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</si>
  <si>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</si>
  <si>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</si>
  <si>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</si>
  <si>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</si>
  <si>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</si>
  <si>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</si>
  <si>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</si>
  <si>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</si>
  <si>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</si>
  <si>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</si>
  <si>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</si>
  <si>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</si>
  <si>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</si>
  <si>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</si>
  <si>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</si>
  <si>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</si>
  <si>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</si>
  <si>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</si>
  <si>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</si>
  <si>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</si>
  <si>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</si>
  <si>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</si>
  <si>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</si>
  <si>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</si>
  <si>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</si>
  <si>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</si>
  <si>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</si>
  <si>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</si>
  <si>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</si>
  <si>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</si>
  <si>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</si>
  <si>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</si>
  <si>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</si>
  <si>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</si>
  <si>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</si>
  <si>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</si>
  <si>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</si>
  <si>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</si>
  <si>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</si>
  <si>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</si>
  <si>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</si>
  <si>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</si>
  <si>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</si>
  <si>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</si>
  <si>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</si>
  <si>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</si>
  <si>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</si>
  <si>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</si>
  <si>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</si>
  <si>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</si>
  <si>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</si>
  <si>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</si>
  <si>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</si>
  <si>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</si>
  <si>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</si>
  <si>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</si>
  <si>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</si>
  <si>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</si>
  <si>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</si>
  <si>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</si>
  <si>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</si>
  <si>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</si>
  <si>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</si>
  <si>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</si>
  <si>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</si>
  <si>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</si>
  <si>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</si>
  <si>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</si>
  <si>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</si>
  <si>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</si>
  <si>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</si>
  <si>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</si>
  <si>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</si>
  <si>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</si>
  <si>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</si>
  <si>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</si>
  <si>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</si>
  <si>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</si>
  <si>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</si>
  <si>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</si>
  <si>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</si>
  <si>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</si>
  <si>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</si>
  <si>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</si>
  <si>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</si>
  <si>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</si>
  <si>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</si>
  <si>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</si>
  <si>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</si>
  <si>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</si>
  <si>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</si>
  <si>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</si>
  <si>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</si>
  <si>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</si>
  <si>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</si>
  <si>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</si>
  <si>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</si>
  <si>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</si>
  <si>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</si>
  <si>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</si>
  <si>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</si>
  <si>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</si>
  <si>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</si>
  <si>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</si>
  <si>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</si>
  <si>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</si>
  <si>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</si>
  <si>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</si>
  <si>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</si>
  <si>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</si>
  <si>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</si>
  <si>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</si>
  <si>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</si>
  <si>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</si>
  <si>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</si>
  <si>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</si>
  <si>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</si>
  <si>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</si>
  <si>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</si>
  <si>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</si>
  <si>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</si>
  <si>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</si>
  <si>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</si>
  <si>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</si>
  <si>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</si>
  <si>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</si>
  <si>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</si>
  <si>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</si>
  <si>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</si>
  <si>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</si>
  <si>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</si>
  <si>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</si>
  <si>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</si>
  <si>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</si>
  <si>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</si>
  <si>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</si>
  <si>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</si>
  <si>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</si>
  <si>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</si>
  <si>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</si>
  <si>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</si>
  <si>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</si>
  <si>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</si>
  <si>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</si>
  <si>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</si>
  <si>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</si>
  <si>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</si>
  <si>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</si>
  <si>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</si>
  <si>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</si>
  <si>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</si>
  <si>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</si>
  <si>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</si>
  <si>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</si>
  <si>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</si>
  <si>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</si>
  <si>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</si>
  <si>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</si>
  <si>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</si>
  <si>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</si>
  <si>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</si>
  <si>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</si>
  <si>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</si>
  <si>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</si>
  <si>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</si>
  <si>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</si>
  <si>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</si>
  <si>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</si>
  <si>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</si>
  <si>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</si>
  <si>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</si>
  <si>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</si>
  <si>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</si>
  <si>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</si>
  <si>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</si>
  <si>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</si>
  <si>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</si>
  <si>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</si>
  <si>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</si>
  <si>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</si>
  <si>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</si>
  <si>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</si>
  <si>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</si>
  <si>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</si>
  <si>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</si>
  <si>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</si>
  <si>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</si>
  <si>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</si>
  <si>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</si>
  <si>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</si>
  <si>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</si>
  <si>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</si>
  <si>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</si>
  <si>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</si>
  <si>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</si>
  <si>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</si>
  <si>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</si>
  <si>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</si>
  <si>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</si>
  <si>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</si>
  <si>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</si>
  <si>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</si>
  <si>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</si>
  <si>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</si>
  <si>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</si>
  <si>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</si>
  <si>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</si>
  <si>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</si>
  <si>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</si>
  <si>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</si>
  <si>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</si>
  <si>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</si>
  <si>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</si>
  <si>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</si>
  <si>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</si>
  <si>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</si>
  <si>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</si>
  <si>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</si>
  <si>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</si>
  <si>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</si>
  <si>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</si>
  <si>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</si>
  <si>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</si>
  <si>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</si>
  <si>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</si>
  <si>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</si>
  <si>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</si>
  <si>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</si>
  <si>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</si>
  <si>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</si>
  <si>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</si>
  <si>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</si>
  <si>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</si>
  <si>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</si>
  <si>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</si>
  <si>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</si>
  <si>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</si>
  <si>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</si>
  <si>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</si>
  <si>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</si>
  <si>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</si>
  <si>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</si>
  <si>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</si>
  <si>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</si>
  <si>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</si>
  <si>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</si>
  <si>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</si>
  <si>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</si>
  <si>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</si>
  <si>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</si>
  <si>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</si>
  <si>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</si>
  <si>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</si>
  <si>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</si>
  <si>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</si>
  <si>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</si>
  <si>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</si>
  <si>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</si>
  <si>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</si>
  <si>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</si>
  <si>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</si>
  <si>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</si>
  <si>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</si>
  <si>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</si>
  <si>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</si>
  <si>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</si>
  <si>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</si>
  <si>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</si>
  <si>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</si>
  <si>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</si>
  <si>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</si>
  <si>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</si>
  <si>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</si>
  <si>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</si>
  <si>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</si>
  <si>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</si>
  <si>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</si>
  <si>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</si>
  <si>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</si>
  <si>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</si>
  <si>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</si>
  <si>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</si>
  <si>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</si>
  <si>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</si>
  <si>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</si>
  <si>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</si>
  <si>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</si>
  <si>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</si>
  <si>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</si>
  <si>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</si>
  <si>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</si>
  <si>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</si>
  <si>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</si>
  <si>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</si>
  <si>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</si>
  <si>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</si>
  <si>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</si>
  <si>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</si>
  <si>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</si>
  <si>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</si>
  <si>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</si>
  <si>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</si>
  <si>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</si>
  <si>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</si>
  <si>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</si>
  <si>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</si>
  <si>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</si>
  <si>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</si>
  <si>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</si>
  <si>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</si>
  <si>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</si>
  <si>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</si>
  <si>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</si>
  <si>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</si>
  <si>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</si>
  <si>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</si>
  <si>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</si>
  <si>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</si>
  <si>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</si>
  <si>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</si>
  <si>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</si>
  <si>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</si>
  <si>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</si>
  <si>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</si>
  <si>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</si>
  <si>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</si>
  <si>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</si>
  <si>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</si>
  <si>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</si>
  <si>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</si>
  <si>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</si>
  <si>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</si>
  <si>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</si>
  <si>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</si>
  <si>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</si>
  <si>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</si>
  <si>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</si>
  <si>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</si>
  <si>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</si>
  <si>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</si>
  <si>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</si>
  <si>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</si>
  <si>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</si>
  <si>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</si>
  <si>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</si>
  <si>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</si>
  <si>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</si>
  <si>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</si>
  <si>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</si>
  <si>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</si>
  <si>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</si>
  <si>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</si>
  <si>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</si>
  <si>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</si>
  <si>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</si>
  <si>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</si>
  <si>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</si>
  <si>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</si>
  <si>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</si>
  <si>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</si>
  <si>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</si>
  <si>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</si>
  <si>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</si>
  <si>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</si>
  <si>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</si>
  <si>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</si>
  <si>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</si>
  <si>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</si>
  <si>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</si>
  <si>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</si>
  <si>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</si>
  <si>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</si>
  <si>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</si>
  <si>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</si>
  <si>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</si>
  <si>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</si>
  <si>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</si>
  <si>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</si>
  <si>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</si>
  <si>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</si>
  <si>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</si>
  <si>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</si>
  <si>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</si>
  <si>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</si>
  <si>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</si>
  <si>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</si>
  <si>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</si>
  <si>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</si>
  <si>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</si>
  <si>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</si>
  <si>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</si>
  <si>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</si>
  <si>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</si>
  <si>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</si>
  <si>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</si>
  <si>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</si>
  <si>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</si>
  <si>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</si>
  <si>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</si>
  <si>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</si>
  <si>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</si>
  <si>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</si>
  <si>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</si>
  <si>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</si>
  <si>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</si>
  <si>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</si>
  <si>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</si>
  <si>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</si>
  <si>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</si>
  <si>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</si>
  <si>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</si>
  <si>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</si>
  <si>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</si>
  <si>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</si>
  <si>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</si>
  <si>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</si>
  <si>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</si>
  <si>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</si>
  <si>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</si>
  <si>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</si>
  <si>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</si>
  <si>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</si>
  <si>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</si>
  <si>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</si>
  <si>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</si>
  <si>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</si>
  <si>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</si>
  <si>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</si>
  <si>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</si>
  <si>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</si>
  <si>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</si>
  <si>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</si>
  <si>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</si>
  <si>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</si>
  <si>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</si>
  <si>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</si>
  <si>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</si>
  <si>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</si>
  <si>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</si>
  <si>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</si>
  <si>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</si>
  <si>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</si>
  <si>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</si>
  <si>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</si>
  <si>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</si>
  <si>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</si>
  <si>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</si>
  <si>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</si>
  <si>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</si>
  <si>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</si>
  <si>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</si>
  <si>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</si>
  <si>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</si>
  <si>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</si>
  <si>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</si>
  <si>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</si>
  <si>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</si>
  <si>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</si>
  <si>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</si>
  <si>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</si>
  <si>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</si>
  <si>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</si>
  <si>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</si>
  <si>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</si>
  <si>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</si>
  <si>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</si>
  <si>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</si>
  <si>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</si>
  <si>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</si>
  <si>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</si>
  <si>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</si>
  <si>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</si>
  <si>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</si>
  <si>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</si>
  <si>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</si>
  <si>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</si>
  <si>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</si>
  <si>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</si>
  <si>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</si>
  <si>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</si>
  <si>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</si>
  <si>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</si>
  <si>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</si>
  <si>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</si>
  <si>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</si>
  <si>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</si>
  <si>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</si>
  <si>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</si>
  <si>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</si>
  <si>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</si>
  <si>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</si>
  <si>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</si>
  <si>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</si>
  <si>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</si>
  <si>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</si>
  <si>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</si>
  <si>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</si>
  <si>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</si>
  <si>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</si>
  <si>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</si>
  <si>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</si>
  <si>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</si>
  <si>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</si>
  <si>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</si>
  <si>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</si>
  <si>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</si>
  <si>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</si>
  <si>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</si>
  <si>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</si>
  <si>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</si>
  <si>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</si>
  <si>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</si>
  <si>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</si>
  <si>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</si>
  <si>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</si>
  <si>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</si>
  <si>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</si>
  <si>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</si>
  <si>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</si>
  <si>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</si>
  <si>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</si>
  <si>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</si>
  <si>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</si>
  <si>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</si>
  <si>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</si>
  <si>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</si>
  <si>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</si>
  <si>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</si>
  <si>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</si>
  <si>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</si>
  <si>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</si>
  <si>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</si>
  <si>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</si>
  <si>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</si>
  <si>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</si>
  <si>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</si>
  <si>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</si>
  <si>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</si>
  <si>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</si>
  <si>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</si>
  <si>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</si>
  <si>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</si>
  <si>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</si>
  <si>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</si>
  <si>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</si>
  <si>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</si>
  <si>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</si>
  <si>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</si>
  <si>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</si>
  <si>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</si>
  <si>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</si>
  <si>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</si>
  <si>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</si>
  <si>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</si>
  <si>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</si>
  <si>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</si>
  <si>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</si>
  <si>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</si>
  <si>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</si>
  <si>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</si>
  <si>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</si>
  <si>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</si>
  <si>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</si>
  <si>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</si>
  <si>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</si>
  <si>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</si>
  <si>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</si>
  <si>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</si>
  <si>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</si>
  <si>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</si>
  <si>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</si>
  <si>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</si>
  <si>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</si>
  <si>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</si>
  <si>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</si>
  <si>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</si>
  <si>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</si>
  <si>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</si>
  <si>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</si>
  <si>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</si>
  <si>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</si>
  <si>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</si>
  <si>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</si>
  <si>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</si>
  <si>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</si>
  <si>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</si>
  <si>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</si>
  <si>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</si>
  <si>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</si>
  <si>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</si>
  <si>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</si>
  <si>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</si>
  <si>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</si>
  <si>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</si>
  <si>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</si>
  <si>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</si>
  <si>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</si>
  <si>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</si>
  <si>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</si>
  <si>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</si>
  <si>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</si>
  <si>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</si>
  <si>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</si>
  <si>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</si>
  <si>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</si>
  <si>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</si>
  <si>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</si>
  <si>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</si>
  <si>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</si>
  <si>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</si>
  <si>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</si>
  <si>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</si>
  <si>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</si>
  <si>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</si>
  <si>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</si>
  <si>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</si>
  <si>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</si>
  <si>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</si>
  <si>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</si>
  <si>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</si>
  <si>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</si>
  <si>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</si>
  <si>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</si>
  <si>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</si>
  <si>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</si>
  <si>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</si>
  <si>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</si>
  <si>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</si>
  <si>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</si>
  <si>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</si>
  <si>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</si>
  <si>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</si>
  <si>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</si>
  <si>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</si>
  <si>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</si>
  <si>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</si>
  <si>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</si>
  <si>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</si>
  <si>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</si>
  <si>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</si>
  <si>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</si>
  <si>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</si>
  <si>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</si>
  <si>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</si>
  <si>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</si>
  <si>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</si>
  <si>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</si>
  <si>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</si>
  <si>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</si>
  <si>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</si>
  <si>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</si>
  <si>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</si>
  <si>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</si>
  <si>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</si>
  <si>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</si>
  <si>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</si>
  <si>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</si>
  <si>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</si>
  <si>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</si>
  <si>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</si>
  <si>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</si>
  <si>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</si>
  <si>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</si>
  <si>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</si>
  <si>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</si>
  <si>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</si>
  <si>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</si>
  <si>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</si>
  <si>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</si>
  <si>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</si>
  <si>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</si>
  <si>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</si>
  <si>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</si>
  <si>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</si>
  <si>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</si>
  <si>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</si>
  <si>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</si>
  <si>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</si>
  <si>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</si>
  <si>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</si>
  <si>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</si>
  <si>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</si>
  <si>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</si>
  <si>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</si>
  <si>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</si>
  <si>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</si>
  <si>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</si>
  <si>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</si>
  <si>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</si>
  <si>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</si>
  <si>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</si>
  <si>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</si>
  <si>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</si>
  <si>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</si>
  <si>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</si>
  <si>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</si>
  <si>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</si>
  <si>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</si>
  <si>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</si>
  <si>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</si>
  <si>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</si>
  <si>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</si>
  <si>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</si>
  <si>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</si>
  <si>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</si>
  <si>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</si>
  <si>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</si>
  <si>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</si>
  <si>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</si>
  <si>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</si>
  <si>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</si>
  <si>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</si>
  <si>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</si>
  <si>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</si>
  <si>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</si>
  <si>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</si>
  <si>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</si>
  <si>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</si>
  <si>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</si>
  <si>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</si>
  <si>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</si>
  <si>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</si>
  <si>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</si>
  <si>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</si>
  <si>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</si>
  <si>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</si>
  <si>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</si>
  <si>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</si>
  <si>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</si>
  <si>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</si>
  <si>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</si>
  <si>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</si>
  <si>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</si>
  <si>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</si>
  <si>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</si>
  <si>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</si>
  <si>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</si>
  <si>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</si>
  <si>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</si>
  <si>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</si>
  <si>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</si>
  <si>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</si>
  <si>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</si>
  <si>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</si>
  <si>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</si>
  <si>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</si>
  <si>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</si>
  <si>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</si>
  <si>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</si>
  <si>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</si>
  <si>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</si>
  <si>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</si>
  <si>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</si>
  <si>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</si>
  <si>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</si>
  <si>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</si>
  <si>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</si>
  <si>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</si>
  <si>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</si>
  <si>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</si>
  <si>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</si>
  <si>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</si>
  <si>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</si>
  <si>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</si>
  <si>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</si>
  <si>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</si>
  <si>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</si>
  <si>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</si>
  <si>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</si>
  <si>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</si>
  <si>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</si>
  <si>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</si>
  <si>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</si>
  <si>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</si>
  <si>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</si>
  <si>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</si>
  <si>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</si>
  <si>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</si>
  <si>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</si>
  <si>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</si>
  <si>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</si>
  <si>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</si>
  <si>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</si>
  <si>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</si>
  <si>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</si>
  <si>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</si>
  <si>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</si>
  <si>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</si>
  <si>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</si>
  <si>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</si>
  <si>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</si>
  <si>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</si>
  <si>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</si>
  <si>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</si>
  <si>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</si>
  <si>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</si>
  <si>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</si>
  <si>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</si>
  <si>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</si>
  <si>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</si>
  <si>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</si>
  <si>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</si>
  <si>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</si>
  <si>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</si>
  <si>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</si>
  <si>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</si>
  <si>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</si>
  <si>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</si>
  <si>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</si>
  <si>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</si>
  <si>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</si>
  <si>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</si>
  <si>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</si>
  <si>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</si>
  <si>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</si>
  <si>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</si>
  <si>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</si>
  <si>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</si>
  <si>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</si>
  <si>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</si>
  <si>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</si>
  <si>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</si>
  <si>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</si>
  <si>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</si>
  <si>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</si>
  <si>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</si>
  <si>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</si>
  <si>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</si>
  <si>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</si>
  <si>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</si>
  <si>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</si>
  <si>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</si>
  <si>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</si>
  <si>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</si>
  <si>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</si>
  <si>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</si>
  <si>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</si>
  <si>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</si>
  <si>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</si>
  <si>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</si>
  <si>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</si>
  <si>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</si>
  <si>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</si>
  <si>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</si>
  <si>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</si>
  <si>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</si>
  <si>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</si>
  <si>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</si>
  <si>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</si>
  <si>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</si>
  <si>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</si>
  <si>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</si>
  <si>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</si>
  <si>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</si>
  <si>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</si>
  <si>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</si>
  <si>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</si>
  <si>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</si>
  <si>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</si>
  <si>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</si>
  <si>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</si>
  <si>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</si>
  <si>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</si>
  <si>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</si>
  <si>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</si>
  <si>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</si>
  <si>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</si>
  <si>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</si>
  <si>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</si>
  <si>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</si>
  <si>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</si>
  <si>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</si>
  <si>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</si>
  <si>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</si>
  <si>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</si>
  <si>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</si>
  <si>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</si>
  <si>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</si>
  <si>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</si>
  <si>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</si>
  <si>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</si>
  <si>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</si>
  <si>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</si>
  <si>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</si>
  <si>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</si>
  <si>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</si>
  <si>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</si>
  <si>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</si>
  <si>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</si>
  <si>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</si>
  <si>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</si>
  <si>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</si>
  <si>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</si>
  <si>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</si>
  <si>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</si>
  <si>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</si>
  <si>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</si>
  <si>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</si>
  <si>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</si>
  <si>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</si>
  <si>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</si>
  <si>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</si>
  <si>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</si>
  <si>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</si>
  <si>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</si>
  <si>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</si>
  <si>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</si>
  <si>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</si>
  <si>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</si>
  <si>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</si>
  <si>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</si>
  <si>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</si>
  <si>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</si>
  <si>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</si>
  <si>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</si>
  <si>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</si>
  <si>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</si>
  <si>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</si>
  <si>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</si>
  <si>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</si>
  <si>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</si>
  <si>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</si>
  <si>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</si>
  <si>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</si>
  <si>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</si>
  <si>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</si>
  <si>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</si>
  <si>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</si>
  <si>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</si>
  <si>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</si>
  <si>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</si>
  <si>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</si>
  <si>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</si>
  <si>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</si>
  <si>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</si>
  <si>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</si>
  <si>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</si>
  <si>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</si>
  <si>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</si>
  <si>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</si>
  <si>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</si>
  <si>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</si>
  <si>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</si>
  <si>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</si>
  <si>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</si>
  <si>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</si>
  <si>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</si>
  <si>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</si>
  <si>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</si>
  <si>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</si>
  <si>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</si>
  <si>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</si>
  <si>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</si>
  <si>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</si>
  <si>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</si>
  <si>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</si>
  <si>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</si>
  <si>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</si>
  <si>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</si>
  <si>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</si>
  <si>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</si>
  <si>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</si>
  <si>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</si>
  <si>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</si>
  <si>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</si>
  <si>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</si>
  <si>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</si>
  <si>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</si>
  <si>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</si>
  <si>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</si>
  <si>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</si>
  <si>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</si>
  <si>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</si>
  <si>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</si>
  <si>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</si>
  <si>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</si>
  <si>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</si>
  <si>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</si>
  <si>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</si>
  <si>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</si>
  <si>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</si>
  <si>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</si>
  <si>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</si>
  <si>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</si>
  <si>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</si>
  <si>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</si>
  <si>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</si>
  <si>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</si>
  <si>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</si>
  <si>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</si>
  <si>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</si>
  <si>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</si>
  <si>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</si>
  <si>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</si>
  <si>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</si>
  <si>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</si>
  <si>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</si>
  <si>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</si>
  <si>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</si>
  <si>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</si>
  <si>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</si>
  <si>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</si>
  <si>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</si>
  <si>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</si>
  <si>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</si>
  <si>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</si>
  <si>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</si>
  <si>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</si>
  <si>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</si>
  <si>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</si>
  <si>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</si>
  <si>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</si>
  <si>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</si>
  <si>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</si>
  <si>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</si>
  <si>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</si>
  <si>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</si>
  <si>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</si>
  <si>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</si>
  <si>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</si>
  <si>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</si>
  <si>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</si>
  <si>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</si>
  <si>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</si>
  <si>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</si>
  <si>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</si>
  <si>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</si>
  <si>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</si>
  <si>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</si>
  <si>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</si>
  <si>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</si>
  <si>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</si>
  <si>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</si>
  <si>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</si>
  <si>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</si>
  <si>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</si>
  <si>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</si>
  <si>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</si>
  <si>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</si>
  <si>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</si>
  <si>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</si>
  <si>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</si>
  <si>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</si>
  <si>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</si>
  <si>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</si>
  <si>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</si>
  <si>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</si>
  <si>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</si>
  <si>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</si>
  <si>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</si>
  <si>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</si>
  <si>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</si>
  <si>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</si>
  <si>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</si>
  <si>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</si>
  <si>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</si>
  <si>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</si>
  <si>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</si>
  <si>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</si>
  <si>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</si>
  <si>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</si>
  <si>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</si>
  <si>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</si>
  <si>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</si>
  <si>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</si>
  <si>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</si>
  <si>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</si>
  <si>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</si>
  <si>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</si>
  <si>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</si>
  <si>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</si>
  <si>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</si>
  <si>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</si>
  <si>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</si>
  <si>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</si>
  <si>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</si>
  <si>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</si>
  <si>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</si>
  <si>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</si>
  <si>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</si>
  <si>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</si>
  <si>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</si>
  <si>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</si>
  <si>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</si>
  <si>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</si>
  <si>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</si>
  <si>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</si>
  <si>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</si>
  <si>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</si>
  <si>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</si>
  <si>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</si>
  <si>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</si>
  <si>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</si>
  <si>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</si>
  <si>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</si>
  <si>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</si>
  <si>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</si>
  <si>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</si>
  <si>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</si>
  <si>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</si>
  <si>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</si>
  <si>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</si>
  <si>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</si>
  <si>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</si>
  <si>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</si>
  <si>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</si>
  <si>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</si>
  <si>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</si>
  <si>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</si>
  <si>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</si>
  <si>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</si>
  <si>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</si>
  <si>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</si>
  <si>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</si>
  <si>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</si>
  <si>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</si>
  <si>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</si>
  <si>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</si>
  <si>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</si>
  <si>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</si>
  <si>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</si>
  <si>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</si>
  <si>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</si>
  <si>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</si>
  <si>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</si>
  <si>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</si>
  <si>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</si>
  <si>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</si>
  <si>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</si>
  <si>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</si>
  <si>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</si>
  <si>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</si>
  <si>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</si>
  <si>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</si>
  <si>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</si>
  <si>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</si>
  <si>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</si>
  <si>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</si>
  <si>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</si>
  <si>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</si>
  <si>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</si>
  <si>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</si>
  <si>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</si>
  <si>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</si>
  <si>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</si>
  <si>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</si>
  <si>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</si>
  <si>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</si>
  <si>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</si>
  <si>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</si>
  <si>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</si>
  <si>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</si>
  <si>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</si>
  <si>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</si>
  <si>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</si>
  <si>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</si>
  <si>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</si>
  <si>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</si>
  <si>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</si>
  <si>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</si>
  <si>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</si>
  <si>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</si>
  <si>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</si>
  <si>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</si>
  <si>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</si>
  <si>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</si>
  <si>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</si>
  <si>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</si>
  <si>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</si>
  <si>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</si>
  <si>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</si>
  <si>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</si>
  <si>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</si>
  <si>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</si>
  <si>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</si>
  <si>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</si>
  <si>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</si>
  <si>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</si>
  <si>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</si>
  <si>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</si>
  <si>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</si>
  <si>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</si>
  <si>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</si>
  <si>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</si>
  <si>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</si>
  <si>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</si>
  <si>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</si>
  <si>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</si>
  <si>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</si>
  <si>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</si>
  <si>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</si>
  <si>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</si>
  <si>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</si>
  <si>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</si>
  <si>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</si>
  <si>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</si>
  <si>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</si>
  <si>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</si>
  <si>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</si>
  <si>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</si>
  <si>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</si>
  <si>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</si>
  <si>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</si>
  <si>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</si>
  <si>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</si>
  <si>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</si>
  <si>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</si>
  <si>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</si>
  <si>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</si>
  <si>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</si>
  <si>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</si>
  <si>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</si>
  <si>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</si>
  <si>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</si>
  <si>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</si>
  <si>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</si>
  <si>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</si>
  <si>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</si>
  <si>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</si>
  <si>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</si>
  <si>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</si>
  <si>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</si>
  <si>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</si>
  <si>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</si>
  <si>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</si>
  <si>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</si>
  <si>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</si>
  <si>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</si>
  <si>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</si>
  <si>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</si>
  <si>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</si>
  <si>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</si>
  <si>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</si>
  <si>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</si>
  <si>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</si>
  <si>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</si>
  <si>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</si>
  <si>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</si>
  <si>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</si>
  <si>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</si>
  <si>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</si>
  <si>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</si>
  <si>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</si>
  <si>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</si>
  <si>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</si>
  <si>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</si>
  <si>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</si>
  <si>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</si>
  <si>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</si>
  <si>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</si>
  <si>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</si>
  <si>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</si>
  <si>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</si>
  <si>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</si>
  <si>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</si>
  <si>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</si>
  <si>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</si>
  <si>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</si>
  <si>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</si>
  <si>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</si>
  <si>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</si>
  <si>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</si>
  <si>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</si>
  <si>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</si>
  <si>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</si>
  <si>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</si>
  <si>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</si>
  <si>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</si>
  <si>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</si>
  <si>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</si>
  <si>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</si>
  <si>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</si>
  <si>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</si>
  <si>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</si>
  <si>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</si>
  <si>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</si>
  <si>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</si>
  <si>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</si>
  <si>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</si>
  <si>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</si>
  <si>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</si>
  <si>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</si>
  <si>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</si>
  <si>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</si>
  <si>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</si>
  <si>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</si>
  <si>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</si>
  <si>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</si>
  <si>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</si>
  <si>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</si>
  <si>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</si>
  <si>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</si>
  <si>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</si>
  <si>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</si>
  <si>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</si>
  <si>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</si>
  <si>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</si>
  <si>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</si>
  <si>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</si>
  <si>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</si>
  <si>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</si>
  <si>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</si>
  <si>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CORAZON PAIS</t>
  </si>
  <si>
    <t>045-2015</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</si>
  <si>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</si>
  <si>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FUNDACION EDUCATIVA SANTA FE</t>
  </si>
  <si>
    <t>-</t>
  </si>
  <si>
    <t>prestación de servicios en el cargo de   PROFESIONAL APOYO SALUD Y NUTRICION en la modalidad Centro de Desarrollo Infantil Institucional Municipio de Fonseca Estrategia de Cero a Siempre</t>
  </si>
  <si>
    <t>NO</t>
  </si>
  <si>
    <t>Prestaccion de servicios profesionales bajo un contrato por prestación de servicios, desempeñando el cargo  como AGENTE EDUCATIVO, en el programa de Modalidad Familiar operado en el  municipio de Bosconia -  Cesar</t>
  </si>
  <si>
    <t>FUNDACION UNIDOS EN FAMILIA</t>
  </si>
  <si>
    <t>2082-2019</t>
  </si>
  <si>
    <t>06-57</t>
  </si>
  <si>
    <t>ORGANIZACIÓN NACIONAL DE SERVICIO A LA COMUNIDAD - ONSECO</t>
  </si>
  <si>
    <t>06.57</t>
  </si>
  <si>
    <t>FUNDACION SOLIDARIDAD POR LA NIÑEZ, LA JUVENTUD Y LA TERCERA EDAD - FUNSONIT</t>
  </si>
  <si>
    <t>servicios profesionales a la Fundación como Nutricionista en el proyecto de atención a la primera infancia modalidad familiar y el Proyecto  de  atencion  a  la  primera infancia  modalidad institucional CDI</t>
  </si>
  <si>
    <t>CENTRO DE DESARROLLO INFANTIL(CDI) HOGAR INFANTIL TAMALAMEQUE</t>
  </si>
  <si>
    <t>prestación de servicios en el cargo de   PROFESIONAL APOYO SALUD Y NUTRICION en la modalidad Centro de Desarrollo Infantil Institucional Municipio de Tamalameque, Estrategia de Cero a Siempre</t>
  </si>
  <si>
    <t>CDI-022</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</si>
  <si>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</si>
  <si>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JAIRO ANTONIO GORDON HERNANDEZ</t>
  </si>
  <si>
    <t>corprosinfro@gmail.com</t>
  </si>
  <si>
    <t>3008339629</t>
  </si>
  <si>
    <t>calle 5b No 38 37 torre 12 apto 204</t>
  </si>
  <si>
    <t>Prestacion de servicios profesionales bajo un contrato por prestación de servicios, desempeñando el cargo  como AGENTE EDUCATIVO, en el programa de Modalidad Familiar operado en el  municipio de Bosconia -  Cesar</t>
  </si>
  <si>
    <t>2021-20-10000673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</si>
  <si>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</si>
  <si>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5B No 38 37 TORRE 12 APTO 204</t>
  </si>
  <si>
    <t>UF-0020</t>
  </si>
  <si>
    <t>servicios profesionales a la Fundación como Nutricionista en el proyecto de atención a la primera infancia modalidad familiar y el Proyecto  de  atencion  a  la  primera infancia  modalidad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</si>
</sst>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901245812</v>
      </c>
      <c r="C20" s="5"/>
      <c r="D20" s="73"/>
      <c r="E20" s="5"/>
      <c r="F20" s="5"/>
      <c r="G20" s="5"/>
      <c r="H20" s="243"/>
      <c r="I20" s="149" t="s">
        <v>459</v>
      </c>
      <c r="J20" s="150" t="s">
        <v>466</v>
      </c>
      <c r="K20" s="151">
        <v>2840671470</v>
      </c>
      <c r="L20" s="152">
        <v>43466</v>
      </c>
      <c r="M20" s="152">
        <v>43830</v>
      </c>
      <c r="N20" s="135">
        <f>+(M20-L20)/30</f>
        <v>12.133333333333333</v>
      </c>
      <c r="O20" s="138"/>
      <c r="U20" s="134"/>
      <c r="V20" s="105">
        <f ca="1">NOW()</f>
        <v>44194.538169675929</v>
      </c>
      <c r="W20" s="105">
        <f ca="1">NOW()</f>
        <v>44194.538169675929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PROGRESANDO SIN FRONTERAS - CORPROSINFRO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42020</v>
      </c>
      <c r="F48" s="145">
        <v>42353</v>
      </c>
      <c r="G48" s="160">
        <f>IF(AND(E48&lt;&gt;"",F48&lt;&gt;""),((F48-E48)/30),"")</f>
        <v>11.1</v>
      </c>
      <c r="H48" s="114" t="s">
        <v>2678</v>
      </c>
      <c r="I48" s="113" t="s">
        <v>459</v>
      </c>
      <c r="J48" s="113" t="s">
        <v>466</v>
      </c>
      <c r="K48" s="116">
        <v>14520000</v>
      </c>
      <c r="L48" s="115" t="s">
        <v>1148</v>
      </c>
      <c r="M48" s="117">
        <v>1</v>
      </c>
      <c r="N48" s="115" t="s">
        <v>27</v>
      </c>
      <c r="O48" s="115" t="s">
        <v>26</v>
      </c>
      <c r="P48" s="78"/>
    </row>
    <row r="49" spans="1:16" s="6" customFormat="1" ht="24.75" customHeight="1" x14ac:dyDescent="0.25">
      <c r="A49" s="143">
        <v>2</v>
      </c>
      <c r="B49" s="111" t="s">
        <v>2679</v>
      </c>
      <c r="C49" s="112" t="s">
        <v>32</v>
      </c>
      <c r="D49" s="110" t="s">
        <v>2693</v>
      </c>
      <c r="E49" s="145">
        <v>42522</v>
      </c>
      <c r="F49" s="145">
        <v>42719</v>
      </c>
      <c r="G49" s="160">
        <f t="shared" ref="G49:G50" si="2">IF(AND(E49&lt;&gt;"",F49&lt;&gt;""),((F49-E49)/30),"")</f>
        <v>6.5666666666666664</v>
      </c>
      <c r="H49" s="114" t="s">
        <v>2681</v>
      </c>
      <c r="I49" s="113" t="s">
        <v>1154</v>
      </c>
      <c r="J49" s="113" t="s">
        <v>703</v>
      </c>
      <c r="K49" s="116">
        <v>18850000</v>
      </c>
      <c r="L49" s="115" t="s">
        <v>1148</v>
      </c>
      <c r="M49" s="117">
        <v>1</v>
      </c>
      <c r="N49" s="115" t="s">
        <v>27</v>
      </c>
      <c r="O49" s="115" t="s">
        <v>26</v>
      </c>
      <c r="P49" s="78"/>
    </row>
    <row r="50" spans="1:16" s="6" customFormat="1" ht="24.75" customHeight="1" x14ac:dyDescent="0.25">
      <c r="A50" s="143">
        <v>3</v>
      </c>
      <c r="B50" s="111" t="s">
        <v>2684</v>
      </c>
      <c r="C50" s="112" t="s">
        <v>32</v>
      </c>
      <c r="D50" s="110" t="s">
        <v>2680</v>
      </c>
      <c r="E50" s="145">
        <v>42768</v>
      </c>
      <c r="F50" s="145">
        <v>43084</v>
      </c>
      <c r="G50" s="160">
        <f t="shared" si="2"/>
        <v>10.533333333333333</v>
      </c>
      <c r="H50" s="119" t="s">
        <v>2699</v>
      </c>
      <c r="I50" s="113" t="s">
        <v>459</v>
      </c>
      <c r="J50" s="113" t="s">
        <v>466</v>
      </c>
      <c r="K50" s="116">
        <v>14448000</v>
      </c>
      <c r="L50" s="115" t="s">
        <v>1148</v>
      </c>
      <c r="M50" s="117">
        <v>1</v>
      </c>
      <c r="N50" s="115" t="s">
        <v>27</v>
      </c>
      <c r="O50" s="115" t="s">
        <v>26</v>
      </c>
      <c r="P50" s="78"/>
    </row>
    <row r="51" spans="1:16" s="6" customFormat="1" ht="24.75" customHeight="1" outlineLevel="1" x14ac:dyDescent="0.25">
      <c r="A51" s="143">
        <v>4</v>
      </c>
      <c r="B51" s="122" t="s">
        <v>2684</v>
      </c>
      <c r="C51" s="112" t="s">
        <v>32</v>
      </c>
      <c r="D51" s="110" t="s">
        <v>2680</v>
      </c>
      <c r="E51" s="145">
        <v>43115</v>
      </c>
      <c r="F51" s="145">
        <v>43434</v>
      </c>
      <c r="G51" s="160">
        <f t="shared" ref="G51:G107" si="3">IF(AND(E51&lt;&gt;"",F51&lt;&gt;""),((F51-E51)/30),"")</f>
        <v>10.633333333333333</v>
      </c>
      <c r="H51" s="119" t="s">
        <v>2699</v>
      </c>
      <c r="I51" s="113" t="s">
        <v>459</v>
      </c>
      <c r="J51" s="113" t="s">
        <v>466</v>
      </c>
      <c r="K51" s="116">
        <v>14878559</v>
      </c>
      <c r="L51" s="115" t="s">
        <v>1148</v>
      </c>
      <c r="M51" s="117">
        <v>1</v>
      </c>
      <c r="N51" s="115" t="s">
        <v>27</v>
      </c>
      <c r="O51" s="115" t="s">
        <v>26</v>
      </c>
      <c r="P51" s="78"/>
    </row>
    <row r="52" spans="1:16" s="7" customFormat="1" ht="24.75" customHeight="1" outlineLevel="1" x14ac:dyDescent="0.25">
      <c r="A52" s="144">
        <v>5</v>
      </c>
      <c r="B52" s="122" t="s">
        <v>2684</v>
      </c>
      <c r="C52" s="112" t="s">
        <v>32</v>
      </c>
      <c r="D52" s="110" t="s">
        <v>2685</v>
      </c>
      <c r="E52" s="145">
        <v>43486</v>
      </c>
      <c r="F52" s="145">
        <v>43738</v>
      </c>
      <c r="G52" s="160">
        <f t="shared" si="3"/>
        <v>8.4</v>
      </c>
      <c r="H52" s="119" t="s">
        <v>2683</v>
      </c>
      <c r="I52" s="113" t="s">
        <v>459</v>
      </c>
      <c r="J52" s="113" t="s">
        <v>466</v>
      </c>
      <c r="K52" s="116">
        <v>12861600</v>
      </c>
      <c r="L52" s="115" t="s">
        <v>1148</v>
      </c>
      <c r="M52" s="117">
        <v>1</v>
      </c>
      <c r="N52" s="115" t="s">
        <v>2634</v>
      </c>
      <c r="O52" s="115" t="s">
        <v>26</v>
      </c>
      <c r="P52" s="79"/>
    </row>
    <row r="53" spans="1:16" s="7" customFormat="1" ht="24.75" customHeight="1" outlineLevel="1" x14ac:dyDescent="0.25">
      <c r="A53" s="144">
        <v>6</v>
      </c>
      <c r="B53" s="111" t="s">
        <v>2687</v>
      </c>
      <c r="C53" s="112" t="s">
        <v>32</v>
      </c>
      <c r="D53" s="110" t="s">
        <v>2686</v>
      </c>
      <c r="E53" s="145">
        <v>43486</v>
      </c>
      <c r="F53" s="145">
        <v>43814</v>
      </c>
      <c r="G53" s="160">
        <f t="shared" si="3"/>
        <v>10.933333333333334</v>
      </c>
      <c r="H53" s="119" t="s">
        <v>2694</v>
      </c>
      <c r="I53" s="113" t="s">
        <v>459</v>
      </c>
      <c r="J53" s="113" t="s">
        <v>461</v>
      </c>
      <c r="K53" s="116">
        <v>19898112</v>
      </c>
      <c r="L53" s="115" t="s">
        <v>1148</v>
      </c>
      <c r="M53" s="117">
        <v>1</v>
      </c>
      <c r="N53" s="115" t="s">
        <v>2634</v>
      </c>
      <c r="O53" s="115" t="s">
        <v>2682</v>
      </c>
      <c r="P53" s="79"/>
    </row>
    <row r="54" spans="1:16" s="7" customFormat="1" ht="24.75" customHeight="1" outlineLevel="1" x14ac:dyDescent="0.25">
      <c r="A54" s="144">
        <v>7</v>
      </c>
      <c r="B54" s="122" t="s">
        <v>2687</v>
      </c>
      <c r="C54" s="112" t="s">
        <v>32</v>
      </c>
      <c r="D54" s="110" t="s">
        <v>2688</v>
      </c>
      <c r="E54" s="145">
        <v>43486</v>
      </c>
      <c r="F54" s="145">
        <v>43814</v>
      </c>
      <c r="G54" s="160">
        <f t="shared" si="3"/>
        <v>10.933333333333334</v>
      </c>
      <c r="H54" s="119" t="s">
        <v>2694</v>
      </c>
      <c r="I54" s="113" t="s">
        <v>459</v>
      </c>
      <c r="J54" s="113" t="s">
        <v>481</v>
      </c>
      <c r="K54" s="118">
        <v>19892112</v>
      </c>
      <c r="L54" s="115" t="s">
        <v>1148</v>
      </c>
      <c r="M54" s="117">
        <v>1</v>
      </c>
      <c r="N54" s="115" t="s">
        <v>2634</v>
      </c>
      <c r="O54" s="115" t="s">
        <v>2682</v>
      </c>
      <c r="P54" s="79"/>
    </row>
    <row r="55" spans="1:16" s="7" customFormat="1" ht="24.75" customHeight="1" outlineLevel="1" x14ac:dyDescent="0.25">
      <c r="A55" s="144">
        <v>8</v>
      </c>
      <c r="B55" s="122" t="s">
        <v>2687</v>
      </c>
      <c r="C55" s="112" t="s">
        <v>32</v>
      </c>
      <c r="D55" s="121" t="s">
        <v>2688</v>
      </c>
      <c r="E55" s="145">
        <v>43486</v>
      </c>
      <c r="F55" s="145">
        <v>43814</v>
      </c>
      <c r="G55" s="160">
        <f t="shared" si="3"/>
        <v>10.933333333333334</v>
      </c>
      <c r="H55" s="119" t="s">
        <v>2694</v>
      </c>
      <c r="I55" s="113" t="s">
        <v>459</v>
      </c>
      <c r="J55" s="113" t="s">
        <v>476</v>
      </c>
      <c r="K55" s="118">
        <v>19892112</v>
      </c>
      <c r="L55" s="115" t="s">
        <v>1148</v>
      </c>
      <c r="M55" s="117">
        <v>1</v>
      </c>
      <c r="N55" s="115" t="s">
        <v>27</v>
      </c>
      <c r="O55" s="115" t="s">
        <v>2682</v>
      </c>
      <c r="P55" s="79"/>
    </row>
    <row r="56" spans="1:16" s="7" customFormat="1" ht="24.75" customHeight="1" outlineLevel="1" x14ac:dyDescent="0.25">
      <c r="A56" s="144">
        <v>9</v>
      </c>
      <c r="B56" s="122" t="s">
        <v>2689</v>
      </c>
      <c r="C56" s="112" t="s">
        <v>32</v>
      </c>
      <c r="D56" s="110" t="s">
        <v>2680</v>
      </c>
      <c r="E56" s="145">
        <v>42037</v>
      </c>
      <c r="F56" s="145">
        <v>42353</v>
      </c>
      <c r="G56" s="160">
        <f t="shared" si="3"/>
        <v>10.533333333333333</v>
      </c>
      <c r="H56" s="122" t="s">
        <v>2690</v>
      </c>
      <c r="I56" s="121" t="s">
        <v>1154</v>
      </c>
      <c r="J56" s="121" t="s">
        <v>703</v>
      </c>
      <c r="K56" s="118">
        <v>13943340</v>
      </c>
      <c r="L56" s="115" t="s">
        <v>1148</v>
      </c>
      <c r="M56" s="117">
        <v>1</v>
      </c>
      <c r="N56" s="115" t="s">
        <v>27</v>
      </c>
      <c r="O56" s="115" t="s">
        <v>2682</v>
      </c>
      <c r="P56" s="79"/>
    </row>
    <row r="57" spans="1:16" s="7" customFormat="1" ht="24.75" customHeight="1" outlineLevel="1" x14ac:dyDescent="0.25">
      <c r="A57" s="144">
        <v>10</v>
      </c>
      <c r="B57" s="122" t="s">
        <v>2689</v>
      </c>
      <c r="C57" s="65" t="s">
        <v>32</v>
      </c>
      <c r="D57" s="63" t="s">
        <v>2680</v>
      </c>
      <c r="E57" s="145">
        <v>42037</v>
      </c>
      <c r="F57" s="145">
        <v>42353</v>
      </c>
      <c r="G57" s="160">
        <f t="shared" si="3"/>
        <v>10.533333333333333</v>
      </c>
      <c r="H57" s="122" t="s">
        <v>2690</v>
      </c>
      <c r="I57" s="121" t="s">
        <v>1154</v>
      </c>
      <c r="J57" s="121" t="s">
        <v>708</v>
      </c>
      <c r="K57" s="118">
        <v>13943340</v>
      </c>
      <c r="L57" s="65" t="s">
        <v>1148</v>
      </c>
      <c r="M57" s="67">
        <v>1</v>
      </c>
      <c r="N57" s="65" t="s">
        <v>27</v>
      </c>
      <c r="O57" s="65" t="s">
        <v>2682</v>
      </c>
      <c r="P57" s="79"/>
    </row>
    <row r="58" spans="1:16" s="7" customFormat="1" ht="24.75" customHeight="1" outlineLevel="1" x14ac:dyDescent="0.25">
      <c r="A58" s="144">
        <v>11</v>
      </c>
      <c r="B58" s="122" t="s">
        <v>2691</v>
      </c>
      <c r="C58" s="65" t="s">
        <v>32</v>
      </c>
      <c r="D58" s="63" t="s">
        <v>2680</v>
      </c>
      <c r="E58" s="145">
        <v>41640</v>
      </c>
      <c r="F58" s="145">
        <v>41988</v>
      </c>
      <c r="G58" s="160">
        <f t="shared" si="3"/>
        <v>11.6</v>
      </c>
      <c r="H58" s="122" t="s">
        <v>2692</v>
      </c>
      <c r="I58" s="121" t="s">
        <v>459</v>
      </c>
      <c r="J58" s="121" t="s">
        <v>485</v>
      </c>
      <c r="K58" s="123">
        <v>12353000</v>
      </c>
      <c r="L58" s="65" t="s">
        <v>1148</v>
      </c>
      <c r="M58" s="67">
        <v>1</v>
      </c>
      <c r="N58" s="65" t="s">
        <v>27</v>
      </c>
      <c r="O58" s="65" t="s">
        <v>2682</v>
      </c>
      <c r="P58" s="79"/>
    </row>
    <row r="59" spans="1:16" s="7" customFormat="1" ht="24.75" customHeight="1" outlineLevel="1" x14ac:dyDescent="0.25">
      <c r="A59" s="144">
        <v>12</v>
      </c>
      <c r="B59" s="122" t="s">
        <v>2684</v>
      </c>
      <c r="C59" s="65" t="s">
        <v>32</v>
      </c>
      <c r="D59" s="63" t="s">
        <v>2703</v>
      </c>
      <c r="E59" s="145">
        <v>42583</v>
      </c>
      <c r="F59" s="145">
        <v>43829</v>
      </c>
      <c r="G59" s="160">
        <f t="shared" si="3"/>
        <v>41.533333333333331</v>
      </c>
      <c r="H59" s="122" t="s">
        <v>2704</v>
      </c>
      <c r="I59" s="121" t="s">
        <v>459</v>
      </c>
      <c r="J59" s="121" t="s">
        <v>466</v>
      </c>
      <c r="K59" s="123">
        <v>71075236</v>
      </c>
      <c r="L59" s="65" t="s">
        <v>1148</v>
      </c>
      <c r="M59" s="67">
        <v>1</v>
      </c>
      <c r="N59" s="65" t="s">
        <v>27</v>
      </c>
      <c r="O59" s="65" t="s">
        <v>2682</v>
      </c>
      <c r="P59" s="79"/>
    </row>
    <row r="60" spans="1:16" s="7" customFormat="1" ht="24.75" customHeight="1" outlineLevel="1" x14ac:dyDescent="0.25">
      <c r="A60" s="144">
        <v>13</v>
      </c>
      <c r="B60" s="122"/>
      <c r="C60" s="65"/>
      <c r="D60" s="63" t="s">
        <v>2680</v>
      </c>
      <c r="E60" s="145"/>
      <c r="F60" s="145"/>
      <c r="G60" s="160" t="str">
        <f t="shared" si="3"/>
        <v/>
      </c>
      <c r="H60" s="122"/>
      <c r="I60" s="121"/>
      <c r="J60" s="121"/>
      <c r="K60" s="123"/>
      <c r="L60" s="65"/>
      <c r="M60" s="67"/>
      <c r="N60" s="65"/>
      <c r="O60" s="65"/>
      <c r="P60" s="79"/>
    </row>
    <row r="61" spans="1:16" s="7" customFormat="1" ht="24.75" customHeight="1" outlineLevel="1" x14ac:dyDescent="0.25">
      <c r="A61" s="144">
        <v>14</v>
      </c>
      <c r="B61" s="122"/>
      <c r="C61" s="65"/>
      <c r="D61" s="63"/>
      <c r="E61" s="145"/>
      <c r="F61" s="145"/>
      <c r="G61" s="160" t="str">
        <f t="shared" si="3"/>
        <v/>
      </c>
      <c r="H61" s="122"/>
      <c r="I61" s="121"/>
      <c r="J61" s="121"/>
      <c r="K61" s="123"/>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2.01E-2</v>
      </c>
      <c r="G179" s="165">
        <f>IF(F179&gt;0,SUM(E179+F179),"")</f>
        <v>4.0099999999999997E-2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4.0099999999999997E-2</v>
      </c>
      <c r="D185" s="91" t="s">
        <v>2628</v>
      </c>
      <c r="E185" s="94">
        <f>+(C185*SUM(K20:K35))</f>
        <v>113910925.947</v>
      </c>
      <c r="F185" s="92"/>
      <c r="G185" s="93"/>
      <c r="H185" s="88"/>
      <c r="I185" s="90" t="s">
        <v>2627</v>
      </c>
      <c r="J185" s="166">
        <f>+SUM(M179:M183)</f>
        <v>0.02</v>
      </c>
      <c r="K185" s="236" t="s">
        <v>2628</v>
      </c>
      <c r="L185" s="236"/>
      <c r="M185" s="94">
        <f>+J185*(SUM(K20:K35))</f>
        <v>56813429.399999999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43671</v>
      </c>
      <c r="D193" s="5"/>
      <c r="E193" s="126">
        <v>2060</v>
      </c>
      <c r="F193" s="5"/>
      <c r="G193" s="5"/>
      <c r="H193" s="147" t="s">
        <v>2695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2698</v>
      </c>
      <c r="L211" s="21"/>
      <c r="M211" s="21"/>
      <c r="N211" s="21"/>
      <c r="O211" s="8"/>
    </row>
    <row r="212" spans="1:15" x14ac:dyDescent="0.25">
      <c r="A212" s="9"/>
      <c r="B212" s="27" t="s">
        <v>2619</v>
      </c>
      <c r="C212" s="147" t="s">
        <v>2695</v>
      </c>
      <c r="D212" s="21"/>
      <c r="G212" s="27" t="s">
        <v>2621</v>
      </c>
      <c r="H212" s="148" t="s">
        <v>2697</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2020-12-29T17:04:11Z</cp:lastPrinted>
  <dcterms:created xsi:type="dcterms:W3CDTF">2020-10-14T21:57:42Z</dcterms:created>
  <dcterms:modified xsi:type="dcterms:W3CDTF">2020-12-29T17:55:05Z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