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<sst xmlns="http://schemas.openxmlformats.org/spreadsheetml/2006/main" count="3057" uniqueCount="2690">
  <si>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</si>
  <si>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</si>
  <si>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</si>
  <si>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</si>
  <si>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</si>
  <si>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</si>
  <si>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</si>
  <si>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</si>
  <si>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</si>
  <si>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</si>
  <si>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</si>
  <si>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</si>
  <si>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</si>
  <si>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</si>
  <si>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</si>
  <si>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</si>
  <si>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</si>
  <si>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</si>
  <si>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</si>
  <si>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</si>
  <si>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</si>
  <si>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</si>
  <si>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</si>
  <si>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</si>
  <si>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</si>
  <si>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</si>
  <si>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</si>
  <si>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</si>
  <si>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</si>
  <si>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</si>
  <si>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</si>
  <si>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</si>
  <si>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</si>
  <si>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</si>
  <si>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</si>
  <si>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</si>
  <si>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</si>
  <si>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</si>
  <si>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</si>
  <si>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</si>
  <si>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</si>
  <si>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</si>
  <si>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</si>
  <si>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</si>
  <si>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</si>
  <si>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</si>
  <si>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</si>
  <si>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</si>
  <si>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</si>
  <si>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</si>
  <si>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</si>
  <si>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</si>
  <si>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</si>
  <si>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</si>
  <si>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</si>
  <si>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</si>
  <si>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</si>
  <si>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</si>
  <si>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</si>
  <si>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</si>
  <si>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</si>
  <si>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</si>
  <si>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</si>
  <si>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</si>
  <si>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</si>
  <si>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</si>
  <si>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</si>
  <si>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</si>
  <si>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</si>
  <si>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</si>
  <si>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</si>
  <si>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</si>
  <si>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</si>
  <si>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</si>
  <si>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</si>
  <si>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</si>
  <si>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</si>
  <si>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</si>
  <si>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</si>
  <si>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</si>
  <si>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</si>
  <si>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</si>
  <si>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</si>
  <si>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</si>
  <si>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</si>
  <si>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</si>
  <si>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</si>
  <si>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</si>
  <si>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</si>
  <si>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</si>
  <si>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</si>
  <si>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</si>
  <si>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</si>
  <si>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</si>
  <si>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</si>
  <si>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</si>
  <si>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</si>
  <si>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</si>
  <si>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</si>
  <si>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</si>
  <si>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</si>
  <si>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</si>
  <si>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</si>
  <si>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</si>
  <si>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</si>
  <si>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</si>
  <si>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</si>
  <si>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</si>
  <si>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</si>
  <si>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</si>
  <si>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</si>
  <si>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</si>
  <si>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</si>
  <si>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</si>
  <si>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</si>
  <si>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</si>
  <si>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</si>
  <si>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</si>
  <si>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</si>
  <si>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</si>
  <si>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</si>
  <si>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</si>
  <si>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</si>
  <si>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</si>
  <si>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</si>
  <si>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</si>
  <si>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</si>
  <si>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</si>
  <si>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</si>
  <si>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</si>
  <si>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</si>
  <si>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</si>
  <si>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</si>
  <si>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</si>
  <si>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</si>
  <si>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</si>
  <si>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</si>
  <si>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</si>
  <si>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</si>
  <si>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</si>
  <si>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</si>
  <si>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</si>
  <si>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</si>
  <si>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</si>
  <si>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</si>
  <si>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</si>
  <si>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</si>
  <si>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</si>
  <si>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</si>
  <si>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</si>
  <si>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</si>
  <si>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</si>
  <si>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</si>
  <si>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</si>
  <si>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</si>
  <si>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</si>
  <si>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</si>
  <si>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</si>
  <si>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</si>
  <si>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</si>
  <si>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</si>
  <si>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</si>
  <si>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</si>
  <si>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</si>
  <si>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</si>
  <si>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</si>
  <si>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</si>
  <si>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</si>
  <si>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</si>
  <si>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</si>
  <si>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</si>
  <si>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</si>
  <si>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</si>
  <si>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</si>
  <si>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</si>
  <si>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</si>
  <si>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</si>
  <si>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</si>
  <si>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</si>
  <si>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</si>
  <si>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</si>
  <si>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</si>
  <si>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</si>
  <si>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</si>
  <si>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</si>
  <si>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</si>
  <si>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</si>
  <si>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</si>
  <si>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</si>
  <si>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</si>
  <si>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</si>
  <si>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</si>
  <si>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</si>
  <si>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</si>
  <si>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</si>
  <si>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</si>
  <si>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</si>
  <si>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</si>
  <si>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</si>
  <si>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</si>
  <si>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</si>
  <si>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</si>
  <si>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</si>
  <si>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</si>
  <si>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</si>
  <si>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</si>
  <si>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</si>
  <si>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</si>
  <si>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</si>
  <si>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</si>
  <si>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</si>
  <si>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</si>
  <si>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</si>
  <si>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</si>
  <si>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</si>
  <si>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</si>
  <si>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</si>
  <si>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</si>
  <si>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</si>
  <si>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</si>
  <si>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</si>
  <si>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</si>
  <si>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</si>
  <si>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</si>
  <si>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</si>
  <si>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</si>
  <si>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</si>
  <si>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</si>
  <si>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</si>
  <si>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</si>
  <si>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</si>
  <si>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</si>
  <si>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</si>
  <si>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</si>
  <si>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</si>
  <si>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</si>
  <si>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</si>
  <si>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</si>
  <si>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</si>
  <si>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</si>
  <si>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</si>
  <si>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</si>
  <si>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</si>
  <si>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</si>
  <si>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</si>
  <si>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</si>
  <si>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</si>
  <si>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</si>
  <si>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</si>
  <si>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</si>
  <si>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</si>
  <si>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</si>
  <si>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</si>
  <si>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</si>
  <si>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</si>
  <si>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</si>
  <si>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</si>
  <si>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</si>
  <si>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</si>
  <si>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</si>
  <si>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</si>
  <si>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</si>
  <si>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</si>
  <si>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</si>
  <si>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</si>
  <si>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</si>
  <si>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</si>
  <si>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</si>
  <si>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</si>
  <si>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</si>
  <si>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</si>
  <si>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</si>
  <si>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</si>
  <si>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</si>
  <si>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</si>
  <si>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</si>
  <si>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</si>
  <si>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</si>
  <si>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</si>
  <si>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</si>
  <si>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</si>
  <si>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</si>
  <si>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</si>
  <si>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</si>
  <si>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</si>
  <si>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</si>
  <si>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</si>
  <si>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</si>
  <si>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</si>
  <si>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</si>
  <si>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</si>
  <si>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</si>
  <si>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</si>
  <si>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</si>
  <si>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</si>
  <si>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</si>
  <si>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</si>
  <si>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</si>
  <si>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</si>
  <si>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</si>
  <si>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</si>
  <si>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</si>
  <si>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</si>
  <si>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</si>
  <si>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</si>
  <si>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</si>
  <si>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</si>
  <si>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</si>
  <si>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</si>
  <si>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</si>
  <si>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</si>
  <si>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</si>
  <si>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</si>
  <si>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</si>
  <si>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</si>
  <si>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</si>
  <si>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</si>
  <si>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</si>
  <si>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</si>
  <si>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</si>
  <si>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</si>
  <si>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</si>
  <si>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</si>
  <si>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</si>
  <si>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</si>
  <si>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</si>
  <si>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</si>
  <si>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</si>
  <si>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</si>
  <si>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</si>
  <si>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</si>
  <si>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</si>
  <si>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</si>
  <si>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</si>
  <si>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</si>
  <si>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</si>
  <si>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</si>
  <si>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</si>
  <si>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</si>
  <si>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</si>
  <si>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</si>
  <si>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</si>
  <si>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</si>
  <si>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</si>
  <si>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</si>
  <si>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</si>
  <si>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</si>
  <si>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</si>
  <si>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</si>
  <si>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</si>
  <si>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</si>
  <si>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</si>
  <si>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</si>
  <si>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</si>
  <si>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</si>
  <si>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</si>
  <si>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</si>
  <si>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</si>
  <si>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</si>
  <si>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</si>
  <si>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</si>
  <si>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</si>
  <si>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</si>
  <si>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</si>
  <si>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</si>
  <si>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</si>
  <si>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</si>
  <si>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</si>
  <si>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</si>
  <si>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</si>
  <si>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</si>
  <si>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</si>
  <si>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</si>
  <si>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</si>
  <si>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</si>
  <si>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</si>
  <si>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</si>
  <si>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</si>
  <si>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</si>
  <si>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</si>
  <si>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</si>
  <si>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</si>
  <si>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</si>
  <si>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</si>
  <si>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</si>
  <si>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</si>
  <si>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</si>
  <si>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</si>
  <si>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</si>
  <si>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</si>
  <si>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</si>
  <si>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</si>
  <si>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</si>
  <si>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</si>
  <si>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</si>
  <si>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</si>
  <si>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</si>
  <si>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</si>
  <si>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</si>
  <si>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</si>
  <si>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</si>
  <si>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</si>
  <si>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</si>
  <si>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</si>
  <si>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</si>
  <si>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</si>
  <si>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</si>
  <si>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</si>
  <si>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</si>
  <si>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</si>
  <si>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</si>
  <si>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</si>
  <si>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</si>
  <si>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</si>
  <si>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</si>
  <si>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</si>
  <si>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</si>
  <si>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</si>
  <si>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</si>
  <si>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</si>
  <si>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</si>
  <si>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</si>
  <si>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</si>
  <si>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</si>
  <si>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</si>
  <si>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</si>
  <si>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</si>
  <si>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</si>
  <si>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</si>
  <si>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</si>
  <si>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</si>
  <si>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</si>
  <si>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</si>
  <si>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</si>
  <si>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</si>
  <si>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</si>
  <si>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</si>
  <si>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</si>
  <si>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</si>
  <si>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</si>
  <si>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</si>
  <si>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</si>
  <si>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</si>
  <si>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</si>
  <si>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</si>
  <si>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</si>
  <si>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</si>
  <si>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</si>
  <si>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</si>
  <si>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</si>
  <si>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</si>
  <si>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</si>
  <si>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</si>
  <si>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</si>
  <si>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</si>
  <si>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</si>
  <si>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</si>
  <si>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</si>
  <si>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</si>
  <si>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</si>
  <si>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</si>
  <si>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</si>
  <si>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</si>
  <si>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</si>
  <si>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</si>
  <si>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</si>
  <si>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</si>
  <si>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</si>
  <si>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</si>
  <si>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</si>
  <si>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</si>
  <si>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</si>
  <si>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</si>
  <si>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</si>
  <si>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</si>
  <si>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</si>
  <si>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</si>
  <si>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</si>
  <si>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</si>
  <si>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</si>
  <si>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</si>
  <si>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</si>
  <si>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</si>
  <si>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</si>
  <si>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</si>
  <si>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</si>
  <si>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</si>
  <si>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</si>
  <si>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</si>
  <si>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</si>
  <si>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</si>
  <si>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</si>
  <si>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</si>
  <si>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</si>
  <si>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</si>
  <si>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</si>
  <si>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</si>
  <si>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</si>
  <si>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</si>
  <si>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</si>
  <si>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</si>
  <si>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</si>
  <si>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</si>
  <si>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</si>
  <si>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</si>
  <si>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</si>
  <si>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</si>
  <si>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</si>
  <si>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</si>
  <si>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</si>
  <si>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</si>
  <si>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</si>
  <si>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</si>
  <si>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</si>
  <si>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</si>
  <si>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</si>
  <si>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</si>
  <si>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</si>
  <si>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</si>
  <si>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</si>
  <si>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</si>
  <si>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</si>
  <si>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</si>
  <si>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</si>
  <si>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</si>
  <si>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</si>
  <si>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</si>
  <si>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</si>
  <si>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</si>
  <si>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</si>
  <si>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</si>
  <si>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</si>
  <si>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</si>
  <si>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</si>
  <si>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</si>
  <si>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</si>
  <si>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</si>
  <si>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</si>
  <si>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</si>
  <si>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</si>
  <si>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</si>
  <si>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</si>
  <si>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</si>
  <si>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</si>
  <si>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</si>
  <si>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</si>
  <si>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</si>
  <si>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</si>
  <si>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</si>
  <si>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</si>
  <si>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</si>
  <si>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</si>
  <si>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</si>
  <si>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</si>
  <si>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</si>
  <si>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</si>
  <si>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</si>
  <si>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</si>
  <si>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</si>
  <si>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</si>
  <si>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</si>
  <si>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</si>
  <si>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</si>
  <si>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</si>
  <si>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</si>
  <si>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</si>
  <si>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</si>
  <si>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</si>
  <si>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</si>
  <si>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</si>
  <si>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</si>
  <si>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</si>
  <si>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</si>
  <si>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</si>
  <si>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</si>
  <si>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</si>
  <si>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</si>
  <si>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</si>
  <si>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</si>
  <si>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</si>
  <si>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</si>
  <si>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</si>
  <si>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</si>
  <si>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</si>
  <si>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</si>
  <si>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</si>
  <si>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</si>
  <si>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</si>
  <si>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</si>
  <si>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</si>
  <si>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</si>
  <si>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</si>
  <si>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</si>
  <si>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</si>
  <si>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</si>
  <si>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</si>
  <si>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</si>
  <si>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</si>
  <si>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</si>
  <si>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</si>
  <si>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</si>
  <si>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</si>
  <si>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</si>
  <si>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</si>
  <si>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</si>
  <si>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</si>
  <si>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</si>
  <si>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</si>
  <si>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</si>
  <si>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</si>
  <si>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</si>
  <si>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</si>
  <si>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</si>
  <si>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</si>
  <si>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</si>
  <si>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</si>
  <si>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</si>
  <si>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</si>
  <si>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</si>
  <si>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</si>
  <si>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</si>
  <si>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</si>
  <si>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</si>
  <si>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</si>
  <si>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</si>
  <si>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</si>
  <si>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</si>
  <si>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</si>
  <si>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</si>
  <si>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</si>
  <si>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</si>
  <si>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</si>
  <si>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</si>
  <si>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</si>
  <si>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</si>
  <si>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</si>
  <si>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</si>
  <si>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</si>
  <si>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</si>
  <si>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</si>
  <si>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</si>
  <si>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</si>
  <si>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</si>
  <si>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</si>
  <si>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</si>
  <si>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</si>
  <si>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</si>
  <si>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</si>
  <si>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</si>
  <si>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</si>
  <si>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</si>
  <si>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</si>
  <si>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</si>
  <si>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</si>
  <si>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</si>
  <si>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</si>
  <si>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</si>
  <si>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</si>
  <si>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</si>
  <si>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</si>
  <si>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</si>
  <si>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</si>
  <si>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</si>
  <si>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</si>
  <si>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</si>
  <si>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</si>
  <si>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</si>
  <si>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</si>
  <si>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</si>
  <si>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</si>
  <si>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</si>
  <si>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</si>
  <si>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</si>
  <si>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</si>
  <si>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</si>
  <si>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</si>
  <si>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</si>
  <si>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</si>
  <si>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</si>
  <si>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</si>
  <si>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</si>
  <si>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</si>
  <si>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</si>
  <si>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</si>
  <si>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</si>
  <si>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</si>
  <si>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</si>
  <si>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</si>
  <si>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</si>
  <si>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</si>
  <si>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</si>
  <si>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</si>
  <si>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</si>
  <si>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</si>
  <si>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</si>
  <si>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</si>
  <si>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</si>
  <si>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</si>
  <si>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</si>
  <si>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</si>
  <si>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</si>
  <si>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</si>
  <si>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</si>
  <si>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</si>
  <si>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</si>
  <si>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</si>
  <si>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</si>
  <si>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</si>
  <si>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</si>
  <si>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</si>
  <si>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</si>
  <si>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</si>
  <si>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</si>
  <si>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</si>
  <si>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</si>
  <si>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</si>
  <si>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</si>
  <si>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</si>
  <si>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</si>
  <si>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</si>
  <si>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</si>
  <si>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</si>
  <si>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</si>
  <si>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</si>
  <si>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</si>
  <si>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</si>
  <si>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</si>
  <si>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</si>
  <si>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</si>
  <si>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</si>
  <si>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</si>
  <si>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</si>
  <si>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</si>
  <si>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</si>
  <si>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</si>
  <si>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</si>
  <si>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</si>
  <si>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</si>
  <si>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</si>
  <si>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</si>
  <si>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</si>
  <si>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</si>
  <si>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</si>
  <si>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</si>
  <si>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</si>
  <si>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</si>
  <si>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</si>
  <si>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</si>
  <si>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</si>
  <si>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</si>
  <si>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</si>
  <si>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</si>
  <si>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</si>
  <si>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</si>
  <si>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</si>
  <si>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</si>
  <si>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</si>
  <si>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</si>
  <si>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</si>
  <si>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</si>
  <si>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</si>
  <si>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</si>
  <si>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</si>
  <si>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</si>
  <si>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</si>
  <si>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</si>
  <si>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</si>
  <si>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</si>
  <si>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</si>
  <si>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</si>
  <si>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</si>
  <si>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</si>
  <si>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</si>
  <si>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</si>
  <si>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</si>
  <si>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</si>
  <si>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</si>
  <si>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</si>
  <si>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</si>
  <si>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</si>
  <si>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</si>
  <si>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</si>
  <si>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</si>
  <si>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</si>
  <si>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</si>
  <si>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</si>
  <si>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</si>
  <si>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</si>
  <si>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</si>
  <si>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</si>
  <si>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</si>
  <si>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</si>
  <si>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</si>
  <si>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</si>
  <si>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</si>
  <si>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</si>
  <si>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</si>
  <si>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</si>
  <si>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</si>
  <si>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</si>
  <si>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</si>
  <si>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</si>
  <si>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</si>
  <si>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</si>
  <si>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</si>
  <si>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</si>
  <si>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</si>
  <si>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</si>
  <si>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</si>
  <si>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</si>
  <si>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</si>
  <si>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</si>
  <si>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</si>
  <si>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</si>
  <si>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</si>
  <si>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</si>
  <si>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</si>
  <si>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</si>
  <si>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</si>
  <si>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</si>
  <si>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</si>
  <si>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</si>
  <si>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</si>
  <si>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</si>
  <si>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</si>
  <si>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</si>
  <si>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</si>
  <si>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</si>
  <si>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</si>
  <si>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</si>
  <si>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</si>
  <si>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</si>
  <si>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</si>
  <si>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</si>
  <si>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</si>
  <si>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</si>
  <si>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</si>
  <si>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</si>
  <si>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</si>
  <si>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</si>
  <si>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</si>
  <si>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</si>
  <si>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</si>
  <si>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</si>
  <si>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</si>
  <si>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</si>
  <si>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</si>
  <si>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</si>
  <si>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</si>
  <si>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</si>
  <si>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</si>
  <si>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</si>
  <si>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</si>
  <si>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</si>
  <si>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</si>
  <si>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</si>
  <si>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</si>
  <si>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</si>
  <si>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</si>
  <si>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</si>
  <si>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</si>
  <si>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</si>
  <si>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</si>
  <si>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</si>
  <si>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</si>
  <si>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</si>
  <si>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</si>
  <si>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</si>
  <si>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</si>
  <si>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</si>
  <si>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</si>
  <si>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</si>
  <si>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</si>
  <si>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</si>
  <si>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</si>
  <si>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</si>
  <si>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</si>
  <si>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</si>
  <si>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</si>
  <si>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</si>
  <si>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</si>
  <si>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</si>
  <si>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</si>
  <si>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</si>
  <si>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</si>
  <si>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</si>
  <si>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</si>
  <si>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</si>
  <si>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</si>
  <si>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</si>
  <si>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</si>
  <si>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</si>
  <si>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</si>
  <si>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</si>
  <si>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</si>
  <si>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</si>
  <si>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</si>
  <si>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</si>
  <si>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</si>
  <si>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</si>
  <si>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</si>
  <si>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</si>
  <si>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</si>
  <si>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</si>
  <si>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</si>
  <si>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</si>
  <si>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</si>
  <si>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</si>
  <si>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</si>
  <si>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</si>
  <si>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</si>
  <si>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</si>
  <si>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</si>
  <si>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</si>
  <si>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</si>
  <si>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</si>
  <si>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</si>
  <si>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</si>
  <si>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</si>
  <si>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</si>
  <si>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</si>
  <si>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</si>
  <si>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</si>
  <si>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</si>
  <si>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</si>
  <si>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</si>
  <si>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</si>
  <si>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</si>
  <si>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</si>
  <si>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</si>
  <si>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</si>
  <si>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</si>
  <si>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</si>
  <si>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</si>
  <si>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</si>
  <si>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</si>
  <si>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</si>
  <si>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</si>
  <si>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</si>
  <si>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</si>
  <si>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</si>
  <si>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</si>
  <si>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</si>
  <si>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</si>
  <si>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</si>
  <si>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</si>
  <si>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</si>
  <si>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</si>
  <si>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</si>
  <si>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</si>
  <si>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</si>
  <si>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</si>
  <si>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</si>
  <si>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</si>
  <si>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</si>
  <si>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</si>
  <si>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</si>
  <si>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</si>
  <si>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</si>
  <si>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</si>
  <si>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</si>
  <si>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</si>
  <si>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</si>
  <si>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</si>
  <si>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</si>
  <si>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</si>
  <si>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</si>
  <si>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</si>
  <si>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</si>
  <si>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</si>
  <si>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</si>
  <si>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</si>
  <si>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</si>
  <si>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</si>
  <si>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</si>
  <si>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</si>
  <si>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</si>
  <si>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</si>
  <si>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</si>
  <si>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</si>
  <si>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</si>
  <si>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</si>
  <si>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</si>
  <si>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</si>
  <si>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</si>
  <si>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</si>
  <si>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</si>
  <si>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</si>
  <si>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</si>
  <si>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</si>
  <si>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</si>
  <si>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</si>
  <si>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</si>
  <si>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</si>
  <si>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</si>
  <si>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</si>
  <si>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</si>
  <si>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</si>
  <si>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</si>
  <si>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</si>
  <si>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</si>
  <si>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</si>
  <si>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</si>
  <si>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</si>
  <si>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</si>
  <si>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</si>
  <si>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</si>
  <si>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</si>
  <si>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</si>
  <si>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</si>
  <si>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</si>
  <si>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</si>
  <si>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</si>
  <si>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</si>
  <si>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</si>
  <si>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</si>
  <si>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</si>
  <si>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</si>
  <si>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</si>
  <si>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</si>
  <si>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</si>
  <si>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</si>
  <si>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</si>
  <si>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</si>
  <si>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</si>
  <si>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</si>
  <si>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</si>
  <si>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</si>
  <si>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</si>
  <si>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</si>
  <si>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</si>
  <si>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</si>
  <si>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</si>
  <si>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</si>
  <si>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</si>
  <si>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</si>
  <si>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</si>
  <si>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</si>
  <si>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</si>
  <si>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</si>
  <si>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</si>
  <si>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</si>
  <si>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</si>
  <si>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</si>
  <si>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</si>
  <si>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</si>
  <si>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</si>
  <si>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</si>
  <si>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</si>
  <si>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</si>
  <si>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</si>
  <si>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</si>
  <si>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</si>
  <si>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</si>
  <si>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</si>
  <si>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</si>
  <si>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</si>
  <si>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</si>
  <si>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</si>
  <si>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</si>
  <si>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</si>
  <si>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</si>
  <si>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</si>
  <si>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</si>
  <si>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</si>
  <si>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</si>
  <si>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</si>
  <si>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</si>
  <si>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</si>
  <si>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</si>
  <si>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</si>
  <si>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</si>
  <si>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</si>
  <si>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</si>
  <si>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</si>
  <si>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</si>
  <si>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</si>
  <si>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</si>
  <si>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</si>
  <si>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</si>
  <si>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</si>
  <si>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</si>
  <si>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</si>
  <si>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</si>
  <si>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</si>
  <si>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</si>
  <si>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</si>
  <si>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</si>
  <si>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</si>
  <si>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</si>
  <si>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</si>
  <si>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</si>
  <si>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</si>
  <si>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</si>
  <si>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</si>
  <si>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</si>
  <si>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</si>
  <si>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</si>
  <si>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</si>
  <si>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</si>
  <si>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</si>
  <si>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</si>
  <si>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</si>
  <si>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</si>
  <si>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</si>
  <si>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</si>
  <si>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</si>
  <si>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</si>
  <si>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</si>
  <si>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</si>
  <si>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</si>
  <si>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</si>
  <si>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</si>
  <si>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</si>
  <si>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</si>
  <si>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</si>
  <si>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</si>
  <si>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</si>
  <si>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</si>
  <si>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</si>
  <si>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</si>
  <si>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</si>
  <si>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</si>
  <si>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</si>
  <si>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</si>
  <si>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</si>
  <si>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</si>
  <si>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</si>
  <si>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</si>
  <si>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</si>
  <si>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</si>
  <si>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</si>
  <si>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</si>
  <si>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</si>
  <si>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</si>
  <si>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</si>
  <si>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</si>
  <si>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</si>
  <si>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</si>
  <si>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</si>
  <si>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</si>
  <si>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</si>
  <si>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</si>
  <si>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</si>
  <si>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</si>
  <si>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</si>
  <si>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</si>
  <si>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</si>
  <si>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</si>
  <si>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</si>
  <si>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</si>
  <si>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</si>
  <si>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</si>
  <si>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</si>
  <si>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</si>
  <si>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</si>
  <si>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</si>
  <si>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</si>
  <si>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</si>
  <si>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</si>
  <si>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</si>
  <si>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</si>
  <si>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</si>
  <si>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</si>
  <si>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</si>
  <si>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</si>
  <si>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</si>
  <si>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</si>
  <si>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</si>
  <si>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</si>
  <si>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</si>
  <si>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</si>
  <si>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</si>
  <si>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</si>
  <si>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</si>
  <si>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</si>
  <si>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</si>
  <si>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</si>
  <si>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</si>
  <si>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</si>
  <si>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</si>
  <si>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</si>
  <si>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</si>
  <si>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</si>
  <si>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</si>
  <si>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</si>
  <si>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</si>
  <si>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</si>
  <si>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</si>
  <si>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</si>
  <si>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</si>
  <si>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</si>
  <si>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</si>
  <si>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</si>
  <si>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</si>
  <si>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</si>
  <si>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</si>
  <si>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</si>
  <si>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</si>
  <si>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</si>
  <si>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</si>
  <si>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</si>
  <si>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</si>
  <si>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</si>
  <si>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</si>
  <si>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</si>
  <si>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</si>
  <si>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</si>
  <si>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</si>
  <si>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</si>
  <si>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</si>
  <si>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</si>
  <si>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</si>
  <si>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</si>
  <si>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</si>
  <si>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</si>
  <si>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</si>
  <si>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</si>
  <si>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</si>
  <si>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</si>
  <si>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</si>
  <si>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</si>
  <si>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</si>
  <si>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</si>
  <si>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</si>
  <si>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</si>
  <si>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</si>
  <si>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</si>
  <si>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</si>
  <si>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</si>
  <si>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</si>
  <si>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</si>
  <si>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</si>
  <si>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</si>
  <si>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</si>
  <si>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</si>
  <si>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</si>
  <si>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</si>
  <si>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</si>
  <si>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</si>
  <si>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</si>
  <si>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</si>
  <si>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</si>
  <si>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</si>
  <si>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</si>
  <si>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</si>
  <si>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</si>
  <si>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</si>
  <si>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</si>
  <si>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</si>
  <si>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</si>
  <si>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</si>
  <si>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</si>
  <si>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</si>
  <si>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</si>
  <si>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</si>
  <si>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</si>
  <si>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</si>
  <si>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</si>
  <si>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</si>
  <si>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</si>
  <si>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</si>
  <si>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</si>
  <si>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</si>
  <si>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</si>
  <si>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</si>
  <si>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</si>
  <si>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</si>
  <si>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</si>
  <si>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</si>
  <si>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</si>
  <si>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</si>
  <si>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</si>
  <si>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</si>
  <si>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</si>
  <si>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</si>
  <si>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</si>
  <si>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</si>
  <si>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</si>
  <si>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</si>
  <si>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</si>
  <si>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</si>
  <si>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</si>
  <si>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</si>
  <si>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</si>
  <si>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</si>
  <si>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</si>
  <si>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</si>
  <si>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</si>
  <si>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</si>
  <si>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</si>
  <si>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</si>
  <si>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</si>
  <si>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</si>
  <si>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</si>
  <si>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</si>
  <si>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</si>
  <si>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</si>
  <si>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</si>
  <si>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</si>
  <si>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</si>
  <si>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</si>
  <si>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</si>
  <si>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</si>
  <si>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</si>
  <si>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</si>
  <si>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</si>
  <si>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</si>
  <si>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</si>
  <si>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</si>
  <si>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</si>
  <si>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</si>
  <si>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</si>
  <si>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</si>
  <si>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</si>
  <si>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</si>
  <si>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</si>
  <si>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</si>
  <si>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</si>
  <si>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</si>
  <si>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</si>
  <si>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</si>
  <si>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</si>
  <si>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</si>
  <si>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</si>
  <si>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</si>
  <si>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</si>
  <si>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</si>
  <si>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</si>
  <si>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</si>
  <si>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</si>
  <si>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</si>
  <si>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</si>
  <si>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</si>
  <si>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</si>
  <si>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</si>
  <si>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</si>
  <si>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</si>
  <si>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</si>
  <si>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</si>
  <si>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</si>
  <si>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</si>
  <si>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</si>
  <si>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</si>
  <si>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</si>
  <si>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</si>
  <si>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</si>
  <si>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</si>
  <si>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</si>
  <si>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</si>
  <si>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</si>
  <si>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</si>
  <si>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</si>
  <si>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</si>
  <si>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</si>
  <si>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</si>
  <si>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</si>
  <si>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</si>
  <si>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</si>
  <si>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</si>
  <si>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</si>
  <si>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</si>
  <si>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</si>
  <si>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</si>
  <si>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</si>
  <si>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</si>
  <si>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</si>
  <si>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</si>
  <si>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</si>
  <si>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</si>
  <si>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</si>
  <si>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</si>
  <si>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</si>
  <si>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</si>
  <si>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</si>
  <si>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</si>
  <si>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</si>
  <si>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</si>
  <si>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</si>
  <si>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</si>
  <si>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</si>
  <si>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</si>
  <si>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</si>
  <si>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</si>
  <si>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</si>
  <si>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</si>
  <si>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</si>
  <si>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</si>
  <si>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</si>
  <si>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</si>
  <si>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</si>
  <si>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</si>
  <si>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</si>
  <si>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</si>
  <si>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</si>
  <si>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</si>
  <si>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</si>
  <si>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</si>
  <si>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</si>
  <si>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</si>
  <si>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</si>
  <si>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</si>
  <si>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</si>
  <si>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</si>
  <si>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</si>
  <si>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</si>
  <si>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</si>
  <si>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</si>
  <si>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</si>
  <si>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</si>
  <si>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</si>
  <si>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</si>
  <si>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</si>
  <si>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</si>
  <si>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</si>
  <si>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</si>
  <si>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</si>
  <si>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</si>
  <si>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</si>
  <si>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</si>
  <si>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</si>
  <si>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</si>
  <si>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</si>
  <si>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</si>
  <si>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</si>
  <si>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</si>
  <si>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</si>
  <si>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</si>
  <si>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</si>
  <si>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</si>
  <si>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</si>
  <si>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</si>
  <si>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</si>
  <si>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</si>
  <si>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</si>
  <si>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</si>
  <si>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</si>
  <si>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</si>
  <si>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</si>
  <si>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</si>
  <si>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</si>
  <si>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</si>
  <si>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</si>
  <si>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</si>
  <si>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</si>
  <si>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</si>
  <si>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</si>
  <si>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</si>
  <si>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</si>
  <si>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</si>
  <si>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</si>
  <si>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</si>
  <si>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</si>
  <si>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</si>
  <si>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</si>
  <si>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</si>
  <si>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</si>
  <si>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</si>
  <si>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</si>
  <si>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</si>
  <si>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</si>
  <si>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</si>
  <si>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</si>
  <si>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</si>
  <si>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</si>
  <si>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</si>
  <si>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</si>
  <si>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</si>
  <si>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</si>
  <si>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</si>
  <si>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</si>
  <si>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</si>
  <si>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</si>
  <si>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</si>
  <si>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</si>
  <si>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</si>
  <si>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</si>
  <si>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</si>
  <si>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</si>
  <si>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</si>
  <si>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</si>
  <si>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</si>
  <si>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</si>
  <si>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</si>
  <si>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</si>
  <si>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</si>
  <si>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</si>
  <si>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</si>
  <si>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</si>
  <si>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</si>
  <si>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</si>
  <si>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</si>
  <si>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</si>
  <si>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</si>
  <si>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</si>
  <si>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</si>
  <si>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</si>
  <si>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</si>
  <si>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</si>
  <si>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</si>
  <si>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</si>
  <si>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</si>
  <si>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</si>
  <si>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</si>
  <si>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</si>
  <si>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</si>
  <si>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</si>
  <si>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</si>
  <si>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</si>
  <si>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</si>
  <si>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</si>
  <si>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</si>
  <si>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</si>
  <si>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</si>
  <si>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</si>
  <si>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</si>
  <si>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</si>
  <si>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</si>
  <si>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</si>
  <si>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</si>
  <si>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</si>
  <si>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</si>
  <si>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</si>
  <si>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</si>
  <si>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</si>
  <si>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</si>
  <si>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</si>
  <si>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</si>
  <si>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</si>
  <si>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</si>
  <si>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</si>
  <si>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</si>
  <si>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</si>
  <si>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</si>
  <si>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</si>
  <si>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</si>
  <si>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</si>
  <si>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</si>
  <si>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</si>
  <si>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</si>
  <si>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</si>
  <si>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</si>
  <si>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</si>
  <si>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</si>
  <si>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</si>
  <si>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</si>
  <si>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</si>
  <si>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</si>
  <si>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</si>
  <si>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</si>
  <si>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</si>
  <si>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</si>
  <si>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</si>
  <si>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</si>
  <si>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</si>
  <si>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</si>
  <si>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</si>
  <si>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</si>
  <si>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</si>
  <si>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</si>
  <si>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</si>
  <si>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</si>
  <si>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</si>
  <si>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</si>
  <si>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</si>
  <si>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</si>
  <si>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</si>
  <si>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</si>
  <si>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</si>
  <si>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</si>
  <si>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</si>
  <si>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</si>
  <si>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</si>
  <si>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</si>
  <si>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</si>
  <si>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</si>
  <si>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</si>
  <si>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</si>
  <si>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</si>
  <si>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</si>
  <si>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</si>
  <si>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</si>
  <si>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</si>
  <si>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</si>
  <si>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</si>
  <si>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</si>
  <si>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</si>
  <si>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</si>
  <si>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</si>
  <si>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</si>
  <si>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</si>
  <si>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</si>
  <si>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</si>
  <si>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</si>
  <si>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</si>
  <si>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</si>
  <si>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</si>
  <si>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</si>
  <si>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</si>
  <si>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</si>
  <si>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</si>
  <si>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</si>
  <si>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</si>
  <si>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</si>
  <si>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</si>
  <si>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</si>
  <si>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</si>
  <si>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</si>
  <si>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</si>
  <si>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</si>
  <si>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</si>
  <si>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</si>
  <si>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</si>
  <si>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</si>
  <si>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</si>
  <si>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</si>
  <si>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</si>
  <si>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</si>
  <si>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</si>
  <si>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</si>
  <si>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</si>
  <si>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</si>
  <si>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</si>
  <si>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</si>
  <si>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</si>
  <si>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</si>
  <si>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</si>
  <si>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</si>
  <si>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</si>
  <si>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</si>
  <si>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</si>
  <si>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</si>
  <si>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</si>
  <si>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</si>
  <si>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</si>
  <si>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</si>
  <si>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</si>
  <si>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</si>
  <si>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</si>
  <si>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</si>
  <si>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</si>
  <si>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</si>
  <si>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</si>
  <si>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</si>
  <si>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</si>
  <si>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</si>
  <si>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</si>
  <si>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</si>
  <si>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</si>
  <si>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</si>
  <si>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</si>
  <si>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</si>
  <si>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</si>
  <si>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</si>
  <si>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</si>
  <si>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</si>
  <si>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</si>
  <si>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</si>
  <si>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</si>
  <si>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</si>
  <si>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</si>
  <si>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</si>
  <si>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</si>
  <si>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</si>
  <si>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</si>
  <si>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</si>
  <si>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</si>
  <si>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</si>
  <si>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</si>
  <si>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</si>
  <si>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</si>
  <si>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</si>
  <si>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</si>
  <si>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</si>
  <si>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</si>
  <si>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</si>
  <si>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</si>
  <si>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</si>
  <si>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</si>
  <si>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</si>
  <si>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</si>
  <si>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</si>
  <si>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</si>
  <si>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</si>
  <si>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</si>
  <si>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</si>
  <si>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</si>
  <si>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</si>
  <si>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</si>
  <si>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</si>
  <si>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</si>
  <si>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</si>
  <si>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</si>
  <si>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</si>
  <si>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</si>
  <si>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</si>
  <si>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</si>
  <si>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</si>
  <si>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</si>
  <si>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</si>
  <si>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</si>
  <si>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</si>
  <si>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</si>
  <si>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</si>
  <si>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</si>
  <si>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</si>
  <si>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</si>
  <si>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</si>
  <si>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</si>
  <si>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</si>
  <si>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</si>
  <si>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</si>
  <si>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</si>
  <si>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</si>
  <si>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</si>
  <si>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</si>
  <si>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</si>
  <si>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</si>
  <si>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</si>
  <si>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</si>
  <si>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</si>
  <si>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</si>
  <si>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</si>
  <si>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</si>
  <si>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</si>
  <si>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</si>
  <si>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</si>
  <si>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</si>
  <si>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</si>
  <si>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</si>
  <si>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</si>
  <si>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</si>
  <si>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</si>
  <si>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</si>
  <si>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</si>
  <si>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</si>
  <si>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</si>
  <si>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</si>
  <si>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</si>
  <si>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</si>
  <si>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</si>
  <si>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</si>
  <si>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</si>
  <si>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</si>
  <si>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</si>
  <si>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</si>
  <si>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</si>
  <si>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</si>
  <si>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</si>
  <si>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</si>
  <si>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</si>
  <si>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</si>
  <si>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</si>
  <si>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</si>
  <si>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</si>
  <si>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</si>
  <si>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</si>
  <si>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</si>
  <si>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</si>
  <si>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</si>
  <si>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</si>
  <si>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</si>
  <si>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</si>
  <si>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</si>
  <si>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</si>
  <si>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</si>
  <si>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</si>
  <si>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</si>
  <si>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</si>
  <si>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</si>
  <si>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</si>
  <si>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</si>
  <si>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</si>
  <si>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</si>
  <si>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</si>
  <si>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</si>
  <si>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</si>
  <si>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</si>
  <si>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</si>
  <si>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</si>
  <si>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</si>
  <si>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</si>
  <si>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</si>
  <si>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</si>
  <si>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</si>
  <si>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</si>
  <si>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</si>
  <si>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</si>
  <si>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</si>
  <si>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</si>
  <si>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</si>
  <si>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</si>
  <si>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</si>
  <si>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</si>
  <si>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</si>
  <si>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</si>
  <si>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</si>
  <si>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</si>
  <si>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</si>
  <si>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</si>
  <si>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</si>
  <si>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</si>
  <si>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</si>
  <si>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</si>
  <si>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</si>
  <si>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</si>
  <si>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</si>
  <si>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</si>
  <si>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</si>
  <si>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</si>
  <si>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</si>
  <si>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</si>
  <si>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</si>
  <si>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</si>
  <si>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</si>
  <si>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</si>
  <si>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</si>
  <si>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</si>
  <si>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</si>
  <si>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</si>
  <si>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</si>
  <si>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</si>
  <si>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</si>
  <si>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</si>
  <si>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</si>
  <si>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</si>
  <si>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</si>
  <si>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</si>
  <si>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</si>
  <si>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</si>
  <si>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</si>
  <si>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</si>
  <si>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</si>
  <si>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</si>
  <si>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</si>
  <si>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</si>
  <si>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</si>
  <si>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</si>
  <si>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</si>
  <si>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</si>
  <si>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</si>
  <si>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</si>
  <si>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</si>
  <si>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</si>
  <si>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</si>
  <si>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</si>
  <si>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</si>
  <si>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</si>
  <si>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</si>
  <si>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</si>
  <si>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</si>
  <si>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</si>
  <si>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</si>
  <si>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</si>
  <si>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</si>
  <si>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</si>
  <si>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</si>
  <si>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</si>
  <si>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</si>
  <si>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</si>
  <si>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</si>
  <si>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</si>
  <si>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</si>
  <si>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</si>
  <si>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</si>
  <si>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</si>
  <si>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</si>
  <si>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</si>
  <si>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</si>
  <si>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</si>
  <si>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</si>
  <si>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</si>
  <si>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</si>
  <si>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</si>
  <si>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</si>
  <si>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</si>
  <si>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</si>
  <si>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</si>
  <si>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</si>
  <si>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</si>
  <si>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</si>
  <si>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</si>
  <si>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</si>
  <si>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</si>
  <si>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</si>
  <si>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</si>
  <si>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</si>
  <si>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</si>
  <si>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</si>
  <si>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</si>
  <si>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</si>
  <si>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</si>
  <si>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</si>
  <si>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</si>
  <si>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</si>
  <si>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</si>
  <si>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</si>
  <si>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</si>
  <si>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</si>
  <si>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</si>
  <si>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</si>
  <si>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</si>
  <si>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</si>
  <si>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</si>
  <si>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</si>
  <si>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</si>
  <si>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</si>
  <si>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</si>
  <si>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</si>
  <si>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</si>
  <si>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</si>
  <si>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</si>
  <si>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</si>
  <si>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</si>
  <si>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</si>
  <si>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</si>
  <si>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</si>
  <si>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</si>
  <si>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</si>
  <si>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</si>
  <si>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</si>
  <si>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</si>
  <si>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</si>
  <si>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</si>
  <si>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</si>
  <si>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</si>
  <si>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</si>
  <si>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</si>
  <si>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</si>
  <si>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</si>
  <si>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</si>
  <si>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</si>
  <si>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</si>
  <si>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</si>
  <si>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</si>
  <si>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</si>
  <si>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</si>
  <si>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</si>
  <si>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</si>
  <si>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</si>
  <si>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</si>
  <si>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</si>
  <si>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</si>
  <si>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</si>
  <si>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</si>
  <si>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</si>
  <si>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</si>
  <si>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</si>
  <si>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</si>
  <si>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</si>
  <si>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</si>
  <si>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</si>
  <si>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</si>
  <si>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</si>
  <si>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</si>
  <si>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</si>
  <si>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</si>
  <si>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</si>
  <si>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</si>
  <si>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</si>
  <si>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</si>
  <si>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</si>
  <si>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</si>
  <si>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</si>
  <si>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</si>
  <si>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</si>
  <si>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</si>
  <si>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</si>
  <si>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</si>
  <si>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</si>
  <si>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</si>
  <si>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</si>
  <si>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</si>
  <si>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</si>
  <si>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</si>
  <si>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</si>
  <si>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</si>
  <si>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</si>
  <si>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</si>
  <si>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</si>
  <si>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</si>
  <si>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</si>
  <si>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</si>
  <si>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</si>
  <si>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</si>
  <si>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</si>
  <si>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</si>
  <si>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</si>
  <si>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</si>
  <si>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</si>
  <si>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</si>
  <si>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</si>
  <si>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</si>
  <si>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</si>
  <si>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</si>
  <si>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</si>
  <si>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</si>
  <si>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</si>
  <si>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</si>
  <si>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</si>
  <si>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</si>
  <si>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</si>
  <si>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</si>
  <si>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</si>
  <si>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</si>
  <si>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</si>
  <si>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</si>
  <si>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</si>
  <si>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</si>
  <si>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</si>
  <si>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</si>
  <si>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</si>
  <si>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</si>
  <si>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</si>
  <si>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</si>
  <si>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</si>
  <si>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</si>
  <si>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</si>
  <si>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</si>
  <si>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</si>
  <si>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</si>
  <si>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</si>
  <si>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</si>
  <si>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</si>
  <si>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</si>
  <si>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</si>
  <si>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</si>
  <si>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</si>
  <si>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</si>
  <si>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</si>
  <si>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</si>
  <si>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</si>
  <si>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</si>
  <si>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</si>
  <si>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</si>
  <si>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</si>
  <si>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</si>
  <si>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</si>
  <si>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</si>
  <si>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</si>
  <si>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</si>
  <si>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</si>
  <si>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</si>
  <si>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</si>
  <si>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</si>
  <si>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</si>
  <si>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</si>
  <si>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</si>
  <si>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</si>
  <si>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</si>
  <si>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</si>
  <si>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</si>
  <si>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</si>
  <si>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</si>
  <si>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</si>
  <si>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</si>
  <si>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</si>
  <si>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</si>
  <si>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</si>
  <si>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</si>
  <si>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</si>
  <si>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</si>
  <si>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</si>
  <si>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</si>
  <si>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</si>
  <si>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</si>
  <si>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</si>
  <si>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</si>
  <si>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</si>
  <si>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</si>
  <si>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</si>
  <si>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</si>
  <si>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</si>
  <si>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</si>
  <si>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</si>
  <si>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</si>
  <si>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</si>
  <si>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</si>
  <si>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</si>
  <si>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</si>
  <si>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</si>
  <si>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</si>
  <si>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</si>
  <si>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</si>
  <si>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</si>
  <si>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</si>
  <si>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</si>
  <si>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</si>
  <si>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</si>
  <si>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</si>
  <si>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</si>
  <si>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</si>
  <si>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</si>
  <si>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</si>
  <si>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</si>
  <si>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</si>
  <si>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</si>
  <si>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</si>
  <si>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</si>
  <si>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</si>
  <si>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</si>
  <si>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</si>
  <si>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</si>
  <si>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</si>
  <si>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</si>
  <si>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</si>
  <si>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</si>
  <si>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</si>
  <si>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</si>
  <si>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</si>
  <si>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</si>
  <si>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</si>
  <si>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</si>
  <si>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</si>
  <si>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</si>
  <si>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</si>
  <si>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</si>
  <si>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</si>
  <si>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</si>
  <si>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</si>
  <si>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</si>
  <si>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</si>
  <si>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</si>
  <si>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</si>
  <si>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</si>
  <si>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</si>
  <si>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</si>
  <si>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</si>
  <si>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</si>
  <si>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</si>
  <si>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</si>
  <si>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</si>
  <si>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</si>
  <si>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</si>
  <si>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</si>
  <si>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</si>
  <si>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</si>
  <si>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</si>
  <si>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</si>
  <si>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</si>
  <si>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</si>
  <si>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</si>
  <si>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</si>
  <si>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</si>
  <si>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</si>
  <si>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</si>
  <si>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</si>
  <si>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</si>
  <si>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</si>
  <si>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</si>
  <si>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</si>
  <si>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</si>
  <si>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</si>
  <si>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</si>
  <si>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</si>
  <si>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</si>
  <si>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</si>
  <si>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</si>
  <si>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</si>
  <si>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</si>
  <si>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</si>
  <si>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</si>
  <si>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</si>
  <si>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</si>
  <si>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</si>
  <si>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</si>
  <si>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</si>
  <si>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</si>
  <si>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</si>
  <si>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</si>
  <si>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</si>
  <si>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</si>
  <si>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</si>
  <si>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</si>
  <si>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</si>
  <si>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</si>
  <si>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</si>
  <si>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</si>
  <si>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</si>
  <si>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</si>
  <si>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</si>
  <si>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</si>
  <si>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</si>
  <si>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</si>
  <si>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</si>
  <si>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</si>
  <si>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</si>
  <si>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</si>
  <si>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</si>
  <si>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</si>
  <si>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</si>
  <si>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</si>
  <si>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</si>
  <si>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</si>
  <si>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</si>
  <si>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</si>
  <si>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</si>
  <si>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</si>
  <si>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</si>
  <si>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</si>
  <si>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</si>
  <si>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</si>
  <si>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</si>
  <si>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</si>
  <si>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</si>
  <si>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</si>
  <si>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</si>
  <si>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</si>
  <si>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</si>
  <si>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</si>
  <si>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</si>
  <si>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</si>
  <si>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</si>
  <si>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</si>
  <si>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</si>
  <si>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</si>
  <si>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</si>
  <si>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</si>
  <si>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</si>
  <si>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</si>
  <si>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</si>
  <si>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</si>
  <si>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</si>
  <si>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</si>
  <si>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</si>
  <si>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</si>
  <si>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</si>
  <si>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</si>
  <si>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</si>
  <si>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</si>
  <si>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</si>
  <si>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</si>
  <si>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</si>
  <si>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</si>
  <si>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</si>
  <si>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</si>
  <si>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</si>
  <si>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</si>
  <si>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</si>
  <si>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</si>
  <si>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</si>
  <si>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</si>
  <si>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</si>
  <si>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</si>
  <si>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</si>
  <si>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</si>
  <si>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</si>
  <si>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</si>
  <si>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</si>
  <si>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</si>
  <si>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</si>
  <si>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</si>
  <si>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</si>
  <si>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</si>
  <si>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</si>
  <si>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</si>
  <si>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</si>
  <si>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</si>
  <si>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</si>
  <si>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</si>
  <si>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</si>
  <si>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</si>
  <si>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</si>
  <si>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</si>
  <si>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</si>
  <si>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</si>
  <si>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</si>
  <si>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</si>
  <si>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</si>
  <si>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</si>
  <si>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</si>
  <si>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</si>
  <si>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</si>
  <si>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</si>
  <si>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</si>
  <si>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</si>
  <si>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</si>
  <si>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</si>
  <si>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</si>
  <si>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</si>
  <si>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</si>
  <si>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</si>
  <si>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</si>
  <si>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</si>
  <si>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</si>
  <si>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</si>
  <si>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</si>
  <si>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</si>
  <si>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</si>
  <si>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</si>
  <si>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</si>
  <si>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</si>
  <si>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</si>
  <si>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</si>
  <si>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</si>
  <si>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</si>
  <si>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</si>
  <si>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</si>
  <si>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</si>
  <si>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</si>
  <si>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</si>
  <si>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</si>
  <si>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</si>
  <si>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</si>
  <si>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</si>
  <si>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</si>
  <si>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</si>
  <si>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</si>
  <si>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</si>
  <si>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</si>
  <si>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</si>
  <si>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</si>
  <si>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</si>
  <si>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</si>
  <si>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</si>
  <si>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</si>
  <si>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</si>
  <si>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</si>
  <si>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</si>
  <si>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</si>
  <si>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</si>
  <si>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</si>
  <si>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</si>
  <si>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</si>
  <si>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</si>
  <si>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</si>
  <si>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</si>
  <si>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</si>
  <si>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</si>
  <si>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</si>
  <si>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</si>
  <si>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</si>
  <si>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</si>
  <si>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</si>
  <si>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</si>
  <si>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</si>
  <si>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</si>
  <si>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</si>
  <si>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</si>
  <si>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</si>
  <si>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</si>
  <si>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</si>
  <si>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</si>
  <si>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</si>
  <si>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</si>
  <si>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</si>
  <si>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</si>
  <si>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</si>
  <si>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</si>
  <si>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</si>
  <si>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</si>
  <si>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</si>
  <si>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</si>
  <si>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</si>
  <si>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</si>
  <si>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</si>
  <si>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</si>
  <si>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</si>
  <si>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</si>
  <si>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</si>
  <si>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</si>
  <si>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</si>
  <si>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</si>
  <si>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</si>
  <si>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</si>
  <si>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</si>
  <si>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</si>
  <si>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</si>
  <si>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</si>
  <si>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</si>
  <si>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</si>
  <si>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</si>
  <si>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</si>
  <si>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</si>
  <si>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</si>
  <si>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</si>
  <si>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</si>
  <si>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</si>
  <si>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</si>
  <si>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</si>
  <si>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</si>
  <si>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</si>
  <si>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</si>
  <si>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</si>
  <si>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</si>
  <si>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</si>
  <si>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</si>
  <si>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</si>
  <si>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</si>
  <si>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</si>
  <si>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</si>
  <si>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</si>
  <si>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</si>
  <si>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</si>
  <si>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</si>
  <si>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</si>
  <si>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</si>
  <si>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</si>
  <si>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</si>
  <si>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</si>
  <si>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</si>
  <si>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</si>
  <si>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</si>
  <si>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</si>
  <si>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</si>
  <si>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</si>
  <si>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</si>
  <si>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</si>
  <si>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</si>
  <si>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</si>
  <si>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</si>
  <si>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</si>
  <si>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</si>
  <si>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</si>
  <si>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</si>
  <si>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</si>
  <si>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</si>
  <si>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</si>
  <si>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</si>
  <si>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</si>
  <si>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</si>
  <si>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</si>
  <si>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</si>
  <si>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</si>
  <si>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</si>
  <si>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</si>
  <si>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</si>
  <si>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</si>
  <si>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</si>
  <si>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</si>
  <si>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</si>
  <si>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</si>
  <si>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</si>
  <si>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</si>
  <si>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</si>
  <si>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</si>
  <si>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</si>
  <si>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</si>
  <si>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</si>
  <si>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</si>
  <si>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</si>
  <si>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</si>
  <si>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</si>
  <si>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</si>
  <si>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</si>
  <si>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</si>
  <si>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</si>
  <si>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</si>
  <si>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</si>
  <si>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</si>
  <si>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</si>
  <si>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</si>
  <si>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</si>
  <si>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</si>
  <si>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</si>
  <si>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</si>
  <si>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</si>
  <si>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</si>
  <si>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</si>
  <si>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</si>
  <si>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</si>
  <si>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</si>
  <si>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</si>
  <si>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</si>
  <si>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</si>
  <si>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</si>
  <si>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</si>
  <si>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</si>
  <si>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</si>
  <si>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</si>
  <si>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</si>
  <si>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</si>
  <si>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</si>
  <si>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</si>
  <si>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</si>
  <si>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</si>
  <si>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</si>
  <si>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</si>
  <si>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</si>
  <si>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</si>
  <si>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</si>
  <si>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</si>
  <si>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</si>
  <si>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</si>
  <si>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</si>
  <si>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</si>
  <si>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</si>
  <si>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</si>
  <si>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</si>
  <si>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</si>
  <si>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</si>
  <si>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</si>
  <si>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</si>
  <si>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</si>
  <si>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</si>
  <si>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</si>
  <si>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</si>
  <si>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</si>
  <si>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</si>
  <si>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</si>
  <si>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</si>
  <si>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</si>
  <si>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</si>
  <si>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</si>
  <si>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</si>
  <si>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</si>
  <si>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</si>
  <si>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</si>
  <si>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</si>
  <si>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</si>
  <si>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</si>
  <si>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</si>
  <si>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</si>
  <si>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</si>
  <si>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</si>
  <si>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</si>
  <si>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</si>
  <si>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</si>
  <si>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</si>
  <si>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</si>
  <si>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</si>
  <si>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</si>
  <si>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</si>
  <si>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</si>
  <si>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</si>
  <si>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</si>
  <si>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</si>
  <si>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</si>
  <si>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</si>
  <si>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</si>
  <si>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</si>
  <si>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</si>
  <si>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</si>
  <si>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</si>
  <si>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</si>
  <si>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</si>
  <si>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</si>
  <si>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</si>
  <si>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</si>
  <si>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</si>
  <si>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</si>
  <si>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</si>
  <si>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</si>
  <si>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</si>
  <si>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</si>
  <si>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</si>
  <si>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</si>
  <si>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</si>
  <si>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</si>
  <si>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</si>
  <si>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</si>
  <si>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</si>
  <si>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</si>
  <si>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</si>
  <si>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</si>
  <si>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</si>
  <si>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</si>
  <si>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</si>
  <si>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</si>
  <si>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</si>
  <si>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</si>
  <si>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</si>
  <si>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</si>
  <si>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</si>
  <si>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</si>
  <si>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</si>
  <si>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</si>
  <si>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</si>
  <si>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</si>
  <si>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</si>
  <si>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</si>
  <si>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</si>
  <si>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</si>
  <si>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</si>
  <si>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</si>
  <si>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</si>
  <si>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</si>
  <si>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</si>
  <si>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</si>
  <si>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</si>
  <si>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</si>
  <si>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</si>
  <si>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</si>
  <si>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</si>
  <si>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</si>
  <si>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</si>
  <si>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</si>
  <si>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</si>
  <si>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</si>
  <si>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</si>
  <si>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</si>
  <si>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</si>
  <si>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</si>
  <si>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</si>
  <si>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</si>
  <si>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</si>
  <si>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</si>
  <si>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</si>
  <si>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</si>
  <si>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</si>
  <si>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</si>
  <si>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</si>
  <si>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</si>
  <si>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</si>
  <si>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</si>
  <si>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</si>
  <si>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</si>
  <si>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</si>
  <si>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</si>
  <si>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</si>
  <si>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</si>
  <si>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</si>
  <si>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</si>
  <si>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</si>
  <si>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</si>
  <si>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</si>
  <si>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</si>
  <si>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</si>
  <si>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</si>
  <si>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</si>
  <si>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</si>
  <si>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</si>
  <si>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</si>
  <si>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</si>
  <si>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</si>
  <si>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</si>
  <si>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</si>
  <si>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</si>
  <si>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</si>
  <si>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</si>
  <si>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</si>
  <si>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</si>
  <si>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</si>
  <si>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</si>
  <si>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</si>
  <si>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</si>
  <si>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</si>
  <si>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</si>
  <si>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</si>
  <si>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</si>
  <si>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</si>
  <si>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</si>
  <si>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</si>
  <si>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</si>
  <si>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</si>
  <si>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</si>
  <si>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</si>
  <si>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</si>
  <si>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</si>
  <si>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</si>
  <si>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</si>
  <si>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</si>
  <si>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</si>
  <si>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</si>
  <si>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</si>
  <si>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</si>
  <si>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</si>
  <si>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</si>
  <si>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</si>
  <si>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</si>
  <si>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</si>
  <si>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</si>
  <si>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</si>
  <si>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</si>
  <si>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</si>
  <si>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</si>
  <si>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</si>
  <si>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</si>
  <si>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</si>
  <si>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</si>
  <si>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</si>
  <si>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</si>
  <si>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</si>
  <si>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</si>
  <si>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</si>
  <si>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</si>
  <si>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</si>
  <si>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</si>
  <si>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</si>
  <si>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</si>
  <si>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</si>
  <si>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</si>
  <si>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</si>
  <si>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IPS MARIA DEL MAR</t>
  </si>
  <si>
    <t xml:space="preserve">Contribuir a la recuperación del estado nutricional de los niños y niñas menores de cinco (5) años que presentan estado de desnutrición aguda, brindándole atención personalizada en casa con el apoyo de la familia, mediante visitas domiciliarias de un equipo de nutricionistas y psicosocial, y a la vez, orientando su recuperación teniendo en cuenta los manuales operativos y lineamientos de la primera infancia, del ICBF, ofreciendo mientras estén en recuperación orientación en casa de educación inicial. </t>
  </si>
  <si>
    <t>012-030-2018</t>
  </si>
  <si>
    <t>003-025-2019</t>
  </si>
  <si>
    <t>010-017-2019</t>
  </si>
  <si>
    <t>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</si>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</sst>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 zoomScale="85" zoomScaleNormal="85"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243"/>
      <c r="I20" s="149" t="s">
        <v>163</v>
      </c>
      <c r="J20" s="150" t="s">
        <v>172</v>
      </c>
      <c r="K20" s="151">
        <v>1808484444</v>
      </c>
      <c r="L20" s="152">
        <v>44186</v>
      </c>
      <c r="M20" s="152">
        <v>44194</v>
      </c>
      <c r="N20" s="135">
        <f>+(M20-L20)/30</f>
        <v>0.26666666666666666</v>
      </c>
      <c r="O20" s="138"/>
      <c r="U20" s="134"/>
      <c r="V20" s="105">
        <f ca="1">NOW()</f>
        <v>44194.951755439812</v>
      </c>
      <c r="W20" s="105">
        <f ca="1">NOW()</f>
        <v>44194.951755439812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PROGRAMAS SOCIALES COMUNITARIOS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t="s">
        <v>1148</v>
      </c>
      <c r="M48" s="117">
        <v>1</v>
      </c>
      <c r="N48" s="115" t="s">
        <v>2634</v>
      </c>
      <c r="O48" s="115" t="s">
        <v>26</v>
      </c>
      <c r="P48" s="78"/>
    </row>
    <row r="49" spans="1:16" s="6" customFormat="1" ht="24.75" customHeight="1" x14ac:dyDescent="0.25">
      <c r="A49" s="143">
        <v>2</v>
      </c>
      <c r="B49" s="111" t="s">
        <v>2683</v>
      </c>
      <c r="C49" s="112" t="s">
        <v>32</v>
      </c>
      <c r="D49" s="110" t="s">
        <v>2685</v>
      </c>
      <c r="E49" s="145">
        <v>43101</v>
      </c>
      <c r="F49" s="145">
        <v>43465</v>
      </c>
      <c r="G49" s="160">
        <f t="shared" ref="G49:G50" si="2">IF(AND(E49&lt;&gt;"",F49&lt;&gt;""),((F49-E49)/30),"")</f>
        <v>12.133333333333333</v>
      </c>
      <c r="H49" s="114" t="s">
        <v>2684</v>
      </c>
      <c r="I49" s="113" t="s">
        <v>163</v>
      </c>
      <c r="J49" s="113" t="s">
        <v>169</v>
      </c>
      <c r="K49" s="116">
        <v>55000000</v>
      </c>
      <c r="L49" s="115" t="s">
        <v>1148</v>
      </c>
      <c r="M49" s="117">
        <v>1</v>
      </c>
      <c r="N49" s="115" t="s">
        <v>1151</v>
      </c>
      <c r="O49" s="115" t="s">
        <v>1148</v>
      </c>
      <c r="P49" s="78"/>
    </row>
    <row r="50" spans="1:16" s="6" customFormat="1" ht="24.75" customHeight="1" x14ac:dyDescent="0.25">
      <c r="A50" s="143">
        <v>3</v>
      </c>
      <c r="B50" s="122" t="s">
        <v>2683</v>
      </c>
      <c r="C50" s="112" t="s">
        <v>32</v>
      </c>
      <c r="D50" s="110" t="s">
        <v>2686</v>
      </c>
      <c r="E50" s="145">
        <v>43466</v>
      </c>
      <c r="F50" s="145">
        <v>43830</v>
      </c>
      <c r="G50" s="160">
        <f t="shared" si="2"/>
        <v>12.133333333333333</v>
      </c>
      <c r="H50" s="119" t="s">
        <v>2684</v>
      </c>
      <c r="I50" s="113" t="s">
        <v>163</v>
      </c>
      <c r="J50" s="113" t="s">
        <v>169</v>
      </c>
      <c r="K50" s="116">
        <v>55000000</v>
      </c>
      <c r="L50" s="115" t="s">
        <v>1148</v>
      </c>
      <c r="M50" s="117">
        <v>1</v>
      </c>
      <c r="N50" s="115" t="s">
        <v>1151</v>
      </c>
      <c r="O50" s="115" t="s">
        <v>1148</v>
      </c>
      <c r="P50" s="78"/>
    </row>
    <row r="51" spans="1:16" s="6" customFormat="1" ht="24.75" customHeight="1" outlineLevel="1" x14ac:dyDescent="0.25">
      <c r="A51" s="143">
        <v>4</v>
      </c>
      <c r="B51" s="122" t="s">
        <v>2683</v>
      </c>
      <c r="C51" s="112" t="s">
        <v>32</v>
      </c>
      <c r="D51" s="110" t="s">
        <v>2687</v>
      </c>
      <c r="E51" s="145">
        <v>43466</v>
      </c>
      <c r="F51" s="145">
        <v>43830</v>
      </c>
      <c r="G51" s="160">
        <f t="shared" ref="G51:G107" si="3">IF(AND(E51&lt;&gt;"",F51&lt;&gt;""),((F51-E51)/30),"")</f>
        <v>12.133333333333333</v>
      </c>
      <c r="H51" s="114" t="s">
        <v>2684</v>
      </c>
      <c r="I51" s="113" t="s">
        <v>163</v>
      </c>
      <c r="J51" s="113" t="s">
        <v>169</v>
      </c>
      <c r="K51" s="116">
        <v>55000000</v>
      </c>
      <c r="L51" s="115" t="s">
        <v>1148</v>
      </c>
      <c r="M51" s="117">
        <v>1</v>
      </c>
      <c r="N51" s="115" t="s">
        <v>1151</v>
      </c>
      <c r="O51" s="115" t="s">
        <v>1148</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54254533.32</v>
      </c>
      <c r="F185" s="92"/>
      <c r="G185" s="93"/>
      <c r="H185" s="88"/>
      <c r="I185" s="90" t="s">
        <v>2627</v>
      </c>
      <c r="J185" s="166">
        <f>+SUM(M179:M183)</f>
        <v>0.02</v>
      </c>
      <c r="K185" s="236" t="s">
        <v>2628</v>
      </c>
      <c r="L185" s="236"/>
      <c r="M185" s="94">
        <f>+J185*(SUM(K20:K35))</f>
        <v>36169688.880000003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terms/"/>
    <ds:schemaRef ds:uri="http://purl.org/dc/dcmitype/"/>
    <ds:schemaRef ds:uri="http://www.w3.org/XML/1998/namespace"/>
    <ds:schemaRef ds:uri="http://schemas.microsoft.com/office/infopath/2007/PartnerControls"/>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2020-12-30T03:50:49Z</cp:lastPrinted>
  <dcterms:created xsi:type="dcterms:W3CDTF">2020-10-14T21:57:42Z</dcterms:created>
  <dcterms:modified xsi:type="dcterms:W3CDTF">2020-12-30T03:51:37Z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