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<sst xmlns="http://schemas.openxmlformats.org/spreadsheetml/2006/main" count="3071" uniqueCount="2690">
  <si>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</si>
  <si>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</si>
  <si>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</si>
  <si>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</si>
  <si>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</si>
  <si>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</si>
  <si>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</si>
  <si>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</si>
  <si>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</si>
  <si>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</si>
  <si>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</si>
  <si>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</si>
  <si>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</si>
  <si>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</si>
  <si>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</si>
  <si>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</si>
  <si>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</si>
  <si>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</si>
  <si>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</si>
  <si>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</si>
  <si>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</si>
  <si>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</si>
  <si>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</si>
  <si>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</si>
  <si>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</si>
  <si>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</si>
  <si>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</si>
  <si>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</si>
  <si>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</si>
  <si>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</si>
  <si>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</si>
  <si>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</si>
  <si>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</si>
  <si>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</si>
  <si>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</si>
  <si>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</si>
  <si>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</si>
  <si>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</si>
  <si>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</si>
  <si>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</si>
  <si>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</si>
  <si>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</si>
  <si>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</si>
  <si>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</si>
  <si>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</si>
  <si>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</si>
  <si>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</si>
  <si>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</si>
  <si>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</si>
  <si>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</si>
  <si>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</si>
  <si>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</si>
  <si>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</si>
  <si>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</si>
  <si>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</si>
  <si>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</si>
  <si>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</si>
  <si>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</si>
  <si>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</si>
  <si>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</si>
  <si>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</si>
  <si>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</si>
  <si>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</si>
  <si>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</si>
  <si>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</si>
  <si>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</si>
  <si>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</si>
  <si>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</si>
  <si>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</si>
  <si>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</si>
  <si>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</si>
  <si>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</si>
  <si>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</si>
  <si>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</si>
  <si>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</si>
  <si>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</si>
  <si>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</si>
  <si>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</si>
  <si>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</si>
  <si>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</si>
  <si>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</si>
  <si>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</si>
  <si>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</si>
  <si>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</si>
  <si>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</si>
  <si>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</si>
  <si>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</si>
  <si>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</si>
  <si>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</si>
  <si>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</si>
  <si>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</si>
  <si>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</si>
  <si>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</si>
  <si>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</si>
  <si>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</si>
  <si>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</si>
  <si>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</si>
  <si>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</si>
  <si>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</si>
  <si>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</si>
  <si>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</si>
  <si>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</si>
  <si>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</si>
  <si>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</si>
  <si>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</si>
  <si>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</si>
  <si>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</si>
  <si>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</si>
  <si>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</si>
  <si>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</si>
  <si>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</si>
  <si>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</si>
  <si>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</si>
  <si>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</si>
  <si>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</si>
  <si>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</si>
  <si>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</si>
  <si>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</si>
  <si>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</si>
  <si>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</si>
  <si>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</si>
  <si>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</si>
  <si>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</si>
  <si>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</si>
  <si>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</si>
  <si>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</si>
  <si>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</si>
  <si>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</si>
  <si>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</si>
  <si>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</si>
  <si>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</si>
  <si>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</si>
  <si>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</si>
  <si>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</si>
  <si>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</si>
  <si>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</si>
  <si>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</si>
  <si>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</si>
  <si>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</si>
  <si>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</si>
  <si>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</si>
  <si>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</si>
  <si>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</si>
  <si>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</si>
  <si>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</si>
  <si>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</si>
  <si>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</si>
  <si>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</si>
  <si>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</si>
  <si>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</si>
  <si>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</si>
  <si>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</si>
  <si>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</si>
  <si>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</si>
  <si>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</si>
  <si>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</si>
  <si>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</si>
  <si>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</si>
  <si>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</si>
  <si>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</si>
  <si>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</si>
  <si>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</si>
  <si>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</si>
  <si>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</si>
  <si>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</si>
  <si>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</si>
  <si>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</si>
  <si>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</si>
  <si>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</si>
  <si>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</si>
  <si>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</si>
  <si>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</si>
  <si>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</si>
  <si>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</si>
  <si>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</si>
  <si>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</si>
  <si>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</si>
  <si>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</si>
  <si>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</si>
  <si>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</si>
  <si>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</si>
  <si>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</si>
  <si>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</si>
  <si>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</si>
  <si>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</si>
  <si>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</si>
  <si>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</si>
  <si>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</si>
  <si>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</si>
  <si>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</si>
  <si>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</si>
  <si>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</si>
  <si>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</si>
  <si>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</si>
  <si>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</si>
  <si>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</si>
  <si>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</si>
  <si>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</si>
  <si>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</si>
  <si>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</si>
  <si>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</si>
  <si>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</si>
  <si>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</si>
  <si>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</si>
  <si>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</si>
  <si>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</si>
  <si>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</si>
  <si>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</si>
  <si>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</si>
  <si>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</si>
  <si>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</si>
  <si>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</si>
  <si>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</si>
  <si>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</si>
  <si>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</si>
  <si>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</si>
  <si>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</si>
  <si>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</si>
  <si>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</si>
  <si>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</si>
  <si>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</si>
  <si>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</si>
  <si>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</si>
  <si>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</si>
  <si>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</si>
  <si>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</si>
  <si>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</si>
  <si>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</si>
  <si>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</si>
  <si>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</si>
  <si>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</si>
  <si>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</si>
  <si>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</si>
  <si>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</si>
  <si>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</si>
  <si>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</si>
  <si>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</si>
  <si>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</si>
  <si>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</si>
  <si>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</si>
  <si>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</si>
  <si>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</si>
  <si>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</si>
  <si>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</si>
  <si>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</si>
  <si>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</si>
  <si>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</si>
  <si>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</si>
  <si>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</si>
  <si>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</si>
  <si>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</si>
  <si>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</si>
  <si>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</si>
  <si>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</si>
  <si>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</si>
  <si>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</si>
  <si>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</si>
  <si>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</si>
  <si>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</si>
  <si>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</si>
  <si>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</si>
  <si>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</si>
  <si>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</si>
  <si>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</si>
  <si>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</si>
  <si>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</si>
  <si>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</si>
  <si>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</si>
  <si>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</si>
  <si>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</si>
  <si>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</si>
  <si>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</si>
  <si>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</si>
  <si>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</si>
  <si>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</si>
  <si>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</si>
  <si>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</si>
  <si>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</si>
  <si>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</si>
  <si>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</si>
  <si>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</si>
  <si>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</si>
  <si>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</si>
  <si>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</si>
  <si>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</si>
  <si>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</si>
  <si>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</si>
  <si>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</si>
  <si>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</si>
  <si>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</si>
  <si>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</si>
  <si>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</si>
  <si>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</si>
  <si>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</si>
  <si>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</si>
  <si>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</si>
  <si>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</si>
  <si>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</si>
  <si>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</si>
  <si>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</si>
  <si>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</si>
  <si>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</si>
  <si>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</si>
  <si>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</si>
  <si>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</si>
  <si>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</si>
  <si>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</si>
  <si>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</si>
  <si>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</si>
  <si>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</si>
  <si>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</si>
  <si>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</si>
  <si>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</si>
  <si>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</si>
  <si>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</si>
  <si>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</si>
  <si>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</si>
  <si>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</si>
  <si>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</si>
  <si>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</si>
  <si>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</si>
  <si>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</si>
  <si>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</si>
  <si>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</si>
  <si>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</si>
  <si>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</si>
  <si>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</si>
  <si>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</si>
  <si>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</si>
  <si>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</si>
  <si>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</si>
  <si>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</si>
  <si>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</si>
  <si>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</si>
  <si>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</si>
  <si>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</si>
  <si>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</si>
  <si>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</si>
  <si>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</si>
  <si>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</si>
  <si>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</si>
  <si>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</si>
  <si>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</si>
  <si>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</si>
  <si>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</si>
  <si>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</si>
  <si>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</si>
  <si>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</si>
  <si>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</si>
  <si>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</si>
  <si>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</si>
  <si>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</si>
  <si>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</si>
  <si>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</si>
  <si>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</si>
  <si>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</si>
  <si>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</si>
  <si>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</si>
  <si>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</si>
  <si>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</si>
  <si>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</si>
  <si>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</si>
  <si>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</si>
  <si>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</si>
  <si>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</si>
  <si>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</si>
  <si>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</si>
  <si>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</si>
  <si>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</si>
  <si>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</si>
  <si>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</si>
  <si>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</si>
  <si>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</si>
  <si>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</si>
  <si>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</si>
  <si>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</si>
  <si>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</si>
  <si>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</si>
  <si>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</si>
  <si>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</si>
  <si>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</si>
  <si>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</si>
  <si>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</si>
  <si>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</si>
  <si>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</si>
  <si>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</si>
  <si>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</si>
  <si>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</si>
  <si>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</si>
  <si>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</si>
  <si>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</si>
  <si>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</si>
  <si>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</si>
  <si>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</si>
  <si>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</si>
  <si>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</si>
  <si>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</si>
  <si>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</si>
  <si>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</si>
  <si>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</si>
  <si>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</si>
  <si>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</si>
  <si>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</si>
  <si>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</si>
  <si>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</si>
  <si>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</si>
  <si>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</si>
  <si>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</si>
  <si>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</si>
  <si>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</si>
  <si>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</si>
  <si>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</si>
  <si>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</si>
  <si>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</si>
  <si>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</si>
  <si>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</si>
  <si>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</si>
  <si>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</si>
  <si>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</si>
  <si>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</si>
  <si>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</si>
  <si>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</si>
  <si>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</si>
  <si>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</si>
  <si>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</si>
  <si>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</si>
  <si>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</si>
  <si>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</si>
  <si>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</si>
  <si>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</si>
  <si>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</si>
  <si>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</si>
  <si>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</si>
  <si>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</si>
  <si>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</si>
  <si>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</si>
  <si>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</si>
  <si>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</si>
  <si>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</si>
  <si>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</si>
  <si>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</si>
  <si>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</si>
  <si>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</si>
  <si>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</si>
  <si>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</si>
  <si>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</si>
  <si>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</si>
  <si>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</si>
  <si>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</si>
  <si>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</si>
  <si>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</si>
  <si>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</si>
  <si>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</si>
  <si>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</si>
  <si>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</si>
  <si>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</si>
  <si>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</si>
  <si>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</si>
  <si>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</si>
  <si>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</si>
  <si>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</si>
  <si>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</si>
  <si>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</si>
  <si>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</si>
  <si>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</si>
  <si>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</si>
  <si>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</si>
  <si>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</si>
  <si>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</si>
  <si>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</si>
  <si>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</si>
  <si>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</si>
  <si>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</si>
  <si>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</si>
  <si>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</si>
  <si>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</si>
  <si>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</si>
  <si>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</si>
  <si>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</si>
  <si>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</si>
  <si>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</si>
  <si>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</si>
  <si>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</si>
  <si>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</si>
  <si>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</si>
  <si>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</si>
  <si>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</si>
  <si>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</si>
  <si>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</si>
  <si>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</si>
  <si>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</si>
  <si>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</si>
  <si>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</si>
  <si>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</si>
  <si>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</si>
  <si>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</si>
  <si>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</si>
  <si>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</si>
  <si>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</si>
  <si>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</si>
  <si>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</si>
  <si>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</si>
  <si>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</si>
  <si>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</si>
  <si>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</si>
  <si>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</si>
  <si>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</si>
  <si>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</si>
  <si>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</si>
  <si>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</si>
  <si>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</si>
  <si>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</si>
  <si>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</si>
  <si>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</si>
  <si>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</si>
  <si>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</si>
  <si>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</si>
  <si>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</si>
  <si>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</si>
  <si>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</si>
  <si>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</si>
  <si>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</si>
  <si>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</si>
  <si>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</si>
  <si>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</si>
  <si>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</si>
  <si>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</si>
  <si>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</si>
  <si>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</si>
  <si>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</si>
  <si>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</si>
  <si>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</si>
  <si>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</si>
  <si>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</si>
  <si>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</si>
  <si>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</si>
  <si>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</si>
  <si>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</si>
  <si>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</si>
  <si>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</si>
  <si>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</si>
  <si>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</si>
  <si>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</si>
  <si>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</si>
  <si>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</si>
  <si>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</si>
  <si>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</si>
  <si>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</si>
  <si>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</si>
  <si>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</si>
  <si>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</si>
  <si>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</si>
  <si>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</si>
  <si>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</si>
  <si>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</si>
  <si>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</si>
  <si>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</si>
  <si>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</si>
  <si>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</si>
  <si>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</si>
  <si>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</si>
  <si>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</si>
  <si>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</si>
  <si>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</si>
  <si>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</si>
  <si>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</si>
  <si>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</si>
  <si>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</si>
  <si>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</si>
  <si>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</si>
  <si>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</si>
  <si>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</si>
  <si>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</si>
  <si>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</si>
  <si>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</si>
  <si>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</si>
  <si>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</si>
  <si>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</si>
  <si>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</si>
  <si>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</si>
  <si>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</si>
  <si>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</si>
  <si>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</si>
  <si>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</si>
  <si>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</si>
  <si>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</si>
  <si>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</si>
  <si>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</si>
  <si>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</si>
  <si>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</si>
  <si>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</si>
  <si>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</si>
  <si>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</si>
  <si>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</si>
  <si>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</si>
  <si>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</si>
  <si>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</si>
  <si>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</si>
  <si>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</si>
  <si>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</si>
  <si>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</si>
  <si>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</si>
  <si>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</si>
  <si>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</si>
  <si>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</si>
  <si>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</si>
  <si>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</si>
  <si>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</si>
  <si>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</si>
  <si>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</si>
  <si>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</si>
  <si>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</si>
  <si>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</si>
  <si>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</si>
  <si>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</si>
  <si>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</si>
  <si>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</si>
  <si>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</si>
  <si>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</si>
  <si>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</si>
  <si>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</si>
  <si>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</si>
  <si>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</si>
  <si>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</si>
  <si>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</si>
  <si>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</si>
  <si>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</si>
  <si>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</si>
  <si>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</si>
  <si>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</si>
  <si>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</si>
  <si>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</si>
  <si>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</si>
  <si>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</si>
  <si>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</si>
  <si>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</si>
  <si>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</si>
  <si>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</si>
  <si>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</si>
  <si>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</si>
  <si>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</si>
  <si>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</si>
  <si>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</si>
  <si>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</si>
  <si>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</si>
  <si>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</si>
  <si>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</si>
  <si>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</si>
  <si>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</si>
  <si>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</si>
  <si>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</si>
  <si>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</si>
  <si>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</si>
  <si>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</si>
  <si>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</si>
  <si>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</si>
  <si>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</si>
  <si>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</si>
  <si>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</si>
  <si>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</si>
  <si>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</si>
  <si>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</si>
  <si>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</si>
  <si>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</si>
  <si>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</si>
  <si>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</si>
  <si>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</si>
  <si>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</si>
  <si>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</si>
  <si>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</si>
  <si>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</si>
  <si>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</si>
  <si>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</si>
  <si>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</si>
  <si>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</si>
  <si>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</si>
  <si>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</si>
  <si>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</si>
  <si>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</si>
  <si>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</si>
  <si>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</si>
  <si>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</si>
  <si>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</si>
  <si>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</si>
  <si>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</si>
  <si>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</si>
  <si>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</si>
  <si>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</si>
  <si>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</si>
  <si>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</si>
  <si>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</si>
  <si>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</si>
  <si>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</si>
  <si>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</si>
  <si>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</si>
  <si>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</si>
  <si>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</si>
  <si>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</si>
  <si>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</si>
  <si>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</si>
  <si>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</si>
  <si>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</si>
  <si>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</si>
  <si>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</si>
  <si>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</si>
  <si>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</si>
  <si>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</si>
  <si>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</si>
  <si>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</si>
  <si>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</si>
  <si>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</si>
  <si>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</si>
  <si>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</si>
  <si>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</si>
  <si>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</si>
  <si>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</si>
  <si>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</si>
  <si>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</si>
  <si>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</si>
  <si>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</si>
  <si>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</si>
  <si>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</si>
  <si>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</si>
  <si>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</si>
  <si>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</si>
  <si>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</si>
  <si>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</si>
  <si>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</si>
  <si>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</si>
  <si>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</si>
  <si>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</si>
  <si>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</si>
  <si>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</si>
  <si>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</si>
  <si>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</si>
  <si>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</si>
  <si>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</si>
  <si>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</si>
  <si>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</si>
  <si>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</si>
  <si>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</si>
  <si>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</si>
  <si>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</si>
  <si>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</si>
  <si>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</si>
  <si>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</si>
  <si>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</si>
  <si>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</si>
  <si>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</si>
  <si>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</si>
  <si>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</si>
  <si>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</si>
  <si>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</si>
  <si>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</si>
  <si>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</si>
  <si>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</si>
  <si>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</si>
  <si>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</si>
  <si>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</si>
  <si>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</si>
  <si>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</si>
  <si>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</si>
  <si>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</si>
  <si>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</si>
  <si>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</si>
  <si>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</si>
  <si>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</si>
  <si>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</si>
  <si>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</si>
  <si>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</si>
  <si>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</si>
  <si>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</si>
  <si>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</si>
  <si>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</si>
  <si>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</si>
  <si>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</si>
  <si>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</si>
  <si>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</si>
  <si>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</si>
  <si>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</si>
  <si>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</si>
  <si>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</si>
  <si>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</si>
  <si>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</si>
  <si>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</si>
  <si>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</si>
  <si>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</si>
  <si>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</si>
  <si>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</si>
  <si>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</si>
  <si>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</si>
  <si>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</si>
  <si>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</si>
  <si>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</si>
  <si>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</si>
  <si>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</si>
  <si>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</si>
  <si>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</si>
  <si>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</si>
  <si>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</si>
  <si>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</si>
  <si>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</si>
  <si>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</si>
  <si>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</si>
  <si>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</si>
  <si>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</si>
  <si>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</si>
  <si>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</si>
  <si>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</si>
  <si>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</si>
  <si>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</si>
  <si>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</si>
  <si>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</si>
  <si>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</si>
  <si>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</si>
  <si>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</si>
  <si>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</si>
  <si>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</si>
  <si>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</si>
  <si>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</si>
  <si>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</si>
  <si>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</si>
  <si>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</si>
  <si>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</si>
  <si>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</si>
  <si>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</si>
  <si>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</si>
  <si>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</si>
  <si>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</si>
  <si>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</si>
  <si>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</si>
  <si>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</si>
  <si>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</si>
  <si>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</si>
  <si>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</si>
  <si>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</si>
  <si>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</si>
  <si>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</si>
  <si>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</si>
  <si>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</si>
  <si>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</si>
  <si>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</si>
  <si>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</si>
  <si>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</si>
  <si>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</si>
  <si>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</si>
  <si>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</si>
  <si>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</si>
  <si>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</si>
  <si>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</si>
  <si>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</si>
  <si>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</si>
  <si>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</si>
  <si>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</si>
  <si>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</si>
  <si>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</si>
  <si>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</si>
  <si>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</si>
  <si>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</si>
  <si>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</si>
  <si>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</si>
  <si>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</si>
  <si>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</si>
  <si>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</si>
  <si>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</si>
  <si>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</si>
  <si>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</si>
  <si>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</si>
  <si>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</si>
  <si>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</si>
  <si>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</si>
  <si>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</si>
  <si>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</si>
  <si>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</si>
  <si>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</si>
  <si>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</si>
  <si>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</si>
  <si>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</si>
  <si>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</si>
  <si>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</si>
  <si>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</si>
  <si>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</si>
  <si>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</si>
  <si>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</si>
  <si>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</si>
  <si>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</si>
  <si>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</si>
  <si>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</si>
  <si>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</si>
  <si>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</si>
  <si>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</si>
  <si>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</si>
  <si>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</si>
  <si>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</si>
  <si>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</si>
  <si>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</si>
  <si>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</si>
  <si>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</si>
  <si>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</si>
  <si>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</si>
  <si>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</si>
  <si>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</si>
  <si>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</si>
  <si>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</si>
  <si>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</si>
  <si>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</si>
  <si>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</si>
  <si>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</si>
  <si>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</si>
  <si>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</si>
  <si>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</si>
  <si>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</si>
  <si>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</si>
  <si>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</si>
  <si>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</si>
  <si>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</si>
  <si>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</si>
  <si>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</si>
  <si>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</si>
  <si>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</si>
  <si>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</si>
  <si>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</si>
  <si>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</si>
  <si>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</si>
  <si>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</si>
  <si>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</si>
  <si>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</si>
  <si>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</si>
  <si>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</si>
  <si>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</si>
  <si>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</si>
  <si>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</si>
  <si>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</si>
  <si>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</si>
  <si>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</si>
  <si>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</si>
  <si>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</si>
  <si>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</si>
  <si>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</si>
  <si>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</si>
  <si>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</si>
  <si>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</si>
  <si>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</si>
  <si>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</si>
  <si>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</si>
  <si>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</si>
  <si>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</si>
  <si>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</si>
  <si>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</si>
  <si>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</si>
  <si>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</si>
  <si>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</si>
  <si>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</si>
  <si>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</si>
  <si>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</si>
  <si>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</si>
  <si>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</si>
  <si>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</si>
  <si>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</si>
  <si>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</si>
  <si>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</si>
  <si>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</si>
  <si>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</si>
  <si>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</si>
  <si>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</si>
  <si>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</si>
  <si>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</si>
  <si>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</si>
  <si>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</si>
  <si>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</si>
  <si>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</si>
  <si>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</si>
  <si>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</si>
  <si>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</si>
  <si>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</si>
  <si>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</si>
  <si>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</si>
  <si>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</si>
  <si>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</si>
  <si>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</si>
  <si>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</si>
  <si>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</si>
  <si>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</si>
  <si>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</si>
  <si>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</si>
  <si>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</si>
  <si>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</si>
  <si>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</si>
  <si>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</si>
  <si>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</si>
  <si>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</si>
  <si>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</si>
  <si>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</si>
  <si>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</si>
  <si>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</si>
  <si>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</si>
  <si>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</si>
  <si>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</si>
  <si>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</si>
  <si>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</si>
  <si>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</si>
  <si>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</si>
  <si>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</si>
  <si>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</si>
  <si>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</si>
  <si>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</si>
  <si>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</si>
  <si>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</si>
  <si>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</si>
  <si>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</si>
  <si>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</si>
  <si>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</si>
  <si>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</si>
  <si>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</si>
  <si>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</si>
  <si>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</si>
  <si>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</si>
  <si>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</si>
  <si>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</si>
  <si>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</si>
  <si>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</si>
  <si>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</si>
  <si>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</si>
  <si>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</si>
  <si>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</si>
  <si>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</si>
  <si>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</si>
  <si>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</si>
  <si>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</si>
  <si>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</si>
  <si>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</si>
  <si>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</si>
  <si>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</si>
  <si>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</si>
  <si>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</si>
  <si>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</si>
  <si>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</si>
  <si>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</si>
  <si>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</si>
  <si>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</si>
  <si>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</si>
  <si>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</si>
  <si>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</si>
  <si>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</si>
  <si>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</si>
  <si>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</si>
  <si>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</si>
  <si>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</si>
  <si>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</si>
  <si>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</si>
  <si>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</si>
  <si>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</si>
  <si>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</si>
  <si>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</si>
  <si>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</si>
  <si>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</si>
  <si>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</si>
  <si>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</si>
  <si>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</si>
  <si>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</si>
  <si>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</si>
  <si>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</si>
  <si>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</si>
  <si>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</si>
  <si>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</si>
  <si>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</si>
  <si>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</si>
  <si>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</si>
  <si>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</si>
  <si>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</si>
  <si>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</si>
  <si>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</si>
  <si>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</si>
  <si>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</si>
  <si>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</si>
  <si>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</si>
  <si>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</si>
  <si>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</si>
  <si>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</si>
  <si>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</si>
  <si>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</si>
  <si>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</si>
  <si>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</si>
  <si>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</si>
  <si>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</si>
  <si>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</si>
  <si>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</si>
  <si>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</si>
  <si>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</si>
  <si>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</si>
  <si>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</si>
  <si>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</si>
  <si>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</si>
  <si>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</si>
  <si>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</si>
  <si>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</si>
  <si>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</si>
  <si>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</si>
  <si>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</si>
  <si>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</si>
  <si>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</si>
  <si>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</si>
  <si>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</si>
  <si>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</si>
  <si>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</si>
  <si>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</si>
  <si>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</si>
  <si>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</si>
  <si>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</si>
  <si>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</si>
  <si>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</si>
  <si>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</si>
  <si>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</si>
  <si>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</si>
  <si>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</si>
  <si>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</si>
  <si>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</si>
  <si>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</si>
  <si>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</si>
  <si>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</si>
  <si>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</si>
  <si>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</si>
  <si>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</si>
  <si>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</si>
  <si>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</si>
  <si>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</si>
  <si>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</si>
  <si>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</si>
  <si>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</si>
  <si>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</si>
  <si>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</si>
  <si>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</si>
  <si>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</si>
  <si>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</si>
  <si>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</si>
  <si>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</si>
  <si>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</si>
  <si>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</si>
  <si>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</si>
  <si>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</si>
  <si>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</si>
  <si>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</si>
  <si>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</si>
  <si>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</si>
  <si>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</si>
  <si>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</si>
  <si>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</si>
  <si>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</si>
  <si>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</si>
  <si>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</si>
  <si>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</si>
  <si>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</si>
  <si>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</si>
  <si>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</si>
  <si>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</si>
  <si>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</si>
  <si>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</si>
  <si>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</si>
  <si>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</si>
  <si>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</si>
  <si>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</si>
  <si>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</si>
  <si>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</si>
  <si>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</si>
  <si>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</si>
  <si>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</si>
  <si>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</si>
  <si>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</si>
  <si>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</si>
  <si>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</si>
  <si>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</si>
  <si>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</si>
  <si>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</si>
  <si>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</si>
  <si>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</si>
  <si>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</si>
  <si>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</si>
  <si>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</si>
  <si>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</si>
  <si>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</si>
  <si>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</si>
  <si>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</si>
  <si>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</si>
  <si>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</si>
  <si>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</si>
  <si>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</si>
  <si>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</si>
  <si>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</si>
  <si>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</si>
  <si>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</si>
  <si>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</si>
  <si>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</si>
  <si>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</si>
  <si>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</si>
  <si>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</si>
  <si>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</si>
  <si>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</si>
  <si>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</si>
  <si>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</si>
  <si>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</si>
  <si>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</si>
  <si>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</si>
  <si>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</si>
  <si>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</si>
  <si>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</si>
  <si>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</si>
  <si>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</si>
  <si>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</si>
  <si>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</si>
  <si>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</si>
  <si>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</si>
  <si>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</si>
  <si>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</si>
  <si>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</si>
  <si>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</si>
  <si>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</si>
  <si>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</si>
  <si>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</si>
  <si>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</si>
  <si>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</si>
  <si>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</si>
  <si>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</si>
  <si>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</si>
  <si>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</si>
  <si>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</si>
  <si>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</si>
  <si>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</si>
  <si>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</si>
  <si>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</si>
  <si>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</si>
  <si>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</si>
  <si>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</si>
  <si>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</si>
  <si>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</si>
  <si>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</si>
  <si>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</si>
  <si>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</si>
  <si>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</si>
  <si>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</si>
  <si>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</si>
  <si>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</si>
  <si>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</si>
  <si>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</si>
  <si>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</si>
  <si>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</si>
  <si>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</si>
  <si>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</si>
  <si>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</si>
  <si>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</si>
  <si>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</si>
  <si>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</si>
  <si>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</si>
  <si>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</si>
  <si>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</si>
  <si>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</si>
  <si>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</si>
  <si>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</si>
  <si>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</si>
  <si>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</si>
  <si>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</si>
  <si>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</si>
  <si>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</si>
  <si>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</si>
  <si>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</si>
  <si>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</si>
  <si>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</si>
  <si>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</si>
  <si>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</si>
  <si>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</si>
  <si>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</si>
  <si>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</si>
  <si>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</si>
  <si>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</si>
  <si>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</si>
  <si>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</si>
  <si>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</si>
  <si>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</si>
  <si>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</si>
  <si>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</si>
  <si>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</si>
  <si>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</si>
  <si>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</si>
  <si>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</si>
  <si>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</si>
  <si>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</si>
  <si>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</si>
  <si>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</si>
  <si>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</si>
  <si>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</si>
  <si>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</si>
  <si>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</si>
  <si>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</si>
  <si>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</si>
  <si>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</si>
  <si>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</si>
  <si>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</si>
  <si>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</si>
  <si>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</si>
  <si>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</si>
  <si>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</si>
  <si>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</si>
  <si>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</si>
  <si>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</si>
  <si>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</si>
  <si>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</si>
  <si>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</si>
  <si>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</si>
  <si>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</si>
  <si>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</si>
  <si>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</si>
  <si>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</si>
  <si>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</si>
  <si>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</si>
  <si>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</si>
  <si>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</si>
  <si>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</si>
  <si>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</si>
  <si>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</si>
  <si>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</si>
  <si>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</si>
  <si>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</si>
  <si>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</si>
  <si>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</si>
  <si>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</si>
  <si>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</si>
  <si>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</si>
  <si>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</si>
  <si>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</si>
  <si>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</si>
  <si>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</si>
  <si>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</si>
  <si>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</si>
  <si>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</si>
  <si>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</si>
  <si>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</si>
  <si>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</si>
  <si>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</si>
  <si>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</si>
  <si>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</si>
  <si>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</si>
  <si>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</si>
  <si>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</si>
  <si>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</si>
  <si>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</si>
  <si>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</si>
  <si>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</si>
  <si>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</si>
  <si>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</si>
  <si>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</si>
  <si>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</si>
  <si>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</si>
  <si>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</si>
  <si>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</si>
  <si>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</si>
  <si>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</si>
  <si>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</si>
  <si>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</si>
  <si>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</si>
  <si>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</si>
  <si>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</si>
  <si>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</si>
  <si>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</si>
  <si>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</si>
  <si>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</si>
  <si>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</si>
  <si>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</si>
  <si>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</si>
  <si>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</si>
  <si>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</si>
  <si>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</si>
  <si>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</si>
  <si>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</si>
  <si>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</si>
  <si>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</si>
  <si>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</si>
  <si>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</si>
  <si>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</si>
  <si>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</si>
  <si>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</si>
  <si>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</si>
  <si>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</si>
  <si>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</si>
  <si>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</si>
  <si>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</si>
  <si>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</si>
  <si>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</si>
  <si>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</si>
  <si>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</si>
  <si>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</si>
  <si>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</si>
  <si>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</si>
  <si>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</si>
  <si>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</si>
  <si>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</si>
  <si>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</si>
  <si>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</si>
  <si>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</si>
  <si>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</si>
  <si>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</si>
  <si>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</si>
  <si>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</si>
  <si>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</si>
  <si>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</si>
  <si>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</si>
  <si>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</si>
  <si>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</si>
  <si>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</si>
  <si>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</si>
  <si>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</si>
  <si>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</si>
  <si>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</si>
  <si>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</si>
  <si>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</si>
  <si>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</si>
  <si>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</si>
  <si>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</si>
  <si>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</si>
  <si>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</si>
  <si>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</si>
  <si>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</si>
  <si>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</si>
  <si>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</si>
  <si>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</si>
  <si>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</si>
  <si>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</si>
  <si>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</si>
  <si>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</si>
  <si>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</si>
  <si>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</si>
  <si>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</si>
  <si>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</si>
  <si>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</si>
  <si>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</si>
  <si>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</si>
  <si>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</si>
  <si>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</si>
  <si>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</si>
  <si>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</si>
  <si>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</si>
  <si>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</si>
  <si>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</si>
  <si>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</si>
  <si>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</si>
  <si>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</si>
  <si>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</si>
  <si>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</si>
  <si>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</si>
  <si>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</si>
  <si>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</si>
  <si>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</si>
  <si>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</si>
  <si>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</si>
  <si>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</si>
  <si>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</si>
  <si>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</si>
  <si>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</si>
  <si>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</si>
  <si>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</si>
  <si>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</si>
  <si>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</si>
  <si>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</si>
  <si>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</si>
  <si>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</si>
  <si>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</si>
  <si>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</si>
  <si>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</si>
  <si>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</si>
  <si>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</si>
  <si>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</si>
  <si>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</si>
  <si>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</si>
  <si>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</si>
  <si>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</si>
  <si>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</si>
  <si>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</si>
  <si>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</si>
  <si>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</si>
  <si>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</si>
  <si>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</si>
  <si>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</si>
  <si>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</si>
  <si>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</si>
  <si>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</si>
  <si>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</si>
  <si>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</si>
  <si>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</si>
  <si>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</si>
  <si>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</si>
  <si>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</si>
  <si>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</si>
  <si>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</si>
  <si>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</si>
  <si>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</si>
  <si>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</si>
  <si>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</si>
  <si>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</si>
  <si>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</si>
  <si>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</si>
  <si>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</si>
  <si>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</si>
  <si>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</si>
  <si>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</si>
  <si>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</si>
  <si>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</si>
  <si>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</si>
  <si>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</si>
  <si>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</si>
  <si>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</si>
  <si>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</si>
  <si>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</si>
  <si>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</si>
  <si>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</si>
  <si>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</si>
  <si>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</si>
  <si>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</si>
  <si>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</si>
  <si>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</si>
  <si>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</si>
  <si>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</si>
  <si>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</si>
  <si>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</si>
  <si>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</si>
  <si>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</si>
  <si>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</si>
  <si>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</si>
  <si>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</si>
  <si>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</si>
  <si>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</si>
  <si>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</si>
  <si>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</si>
  <si>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</si>
  <si>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</si>
  <si>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</si>
  <si>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</si>
  <si>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</si>
  <si>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</si>
  <si>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</si>
  <si>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</si>
  <si>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</si>
  <si>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</si>
  <si>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</si>
  <si>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</si>
  <si>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</si>
  <si>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</si>
  <si>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</si>
  <si>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</si>
  <si>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</si>
  <si>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</si>
  <si>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</si>
  <si>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</si>
  <si>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</si>
  <si>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</si>
  <si>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</si>
  <si>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</si>
  <si>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</si>
  <si>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</si>
  <si>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</si>
  <si>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</si>
  <si>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</si>
  <si>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</si>
  <si>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</si>
  <si>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</si>
  <si>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</si>
  <si>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</si>
  <si>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</si>
  <si>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</si>
  <si>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</si>
  <si>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</si>
  <si>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</si>
  <si>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</si>
  <si>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</si>
  <si>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</si>
  <si>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</si>
  <si>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</si>
  <si>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</si>
  <si>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</si>
  <si>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</si>
  <si>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</si>
  <si>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</si>
  <si>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</si>
  <si>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</si>
  <si>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</si>
  <si>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</si>
  <si>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</si>
  <si>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</si>
  <si>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</si>
  <si>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</si>
  <si>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</si>
  <si>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</si>
  <si>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</si>
  <si>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</si>
  <si>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</si>
  <si>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</si>
  <si>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</si>
  <si>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</si>
  <si>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</si>
  <si>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</si>
  <si>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</si>
  <si>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</si>
  <si>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</si>
  <si>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</si>
  <si>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</si>
  <si>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</si>
  <si>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</si>
  <si>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</si>
  <si>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</si>
  <si>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</si>
  <si>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</si>
  <si>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</si>
  <si>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</si>
  <si>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</si>
  <si>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</si>
  <si>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</si>
  <si>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</si>
  <si>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</si>
  <si>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</si>
  <si>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</si>
  <si>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</si>
  <si>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</si>
  <si>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</si>
  <si>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</si>
  <si>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</si>
  <si>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</si>
  <si>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</si>
  <si>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</si>
  <si>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</si>
  <si>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</si>
  <si>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</si>
  <si>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</si>
  <si>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</si>
  <si>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</si>
  <si>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</si>
  <si>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</si>
  <si>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</si>
  <si>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</si>
  <si>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</si>
  <si>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</si>
  <si>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</si>
  <si>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</si>
  <si>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</si>
  <si>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</si>
  <si>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</si>
  <si>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</si>
  <si>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</si>
  <si>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</si>
  <si>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</si>
  <si>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</si>
  <si>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</si>
  <si>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</si>
  <si>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</si>
  <si>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</si>
  <si>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</si>
  <si>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</si>
  <si>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</si>
  <si>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</si>
  <si>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</si>
  <si>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</si>
  <si>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</si>
  <si>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</si>
  <si>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</si>
  <si>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</si>
  <si>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</si>
  <si>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</si>
  <si>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</si>
  <si>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</si>
  <si>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</si>
  <si>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</si>
  <si>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</si>
  <si>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</si>
  <si>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</si>
  <si>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</si>
  <si>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</si>
  <si>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</si>
  <si>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</si>
  <si>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</si>
  <si>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</si>
  <si>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</si>
  <si>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</si>
  <si>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</si>
  <si>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</si>
  <si>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</si>
  <si>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</si>
  <si>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</si>
  <si>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</si>
  <si>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</si>
  <si>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</si>
  <si>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</si>
  <si>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</si>
  <si>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</si>
  <si>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</si>
  <si>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</si>
  <si>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</si>
  <si>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</si>
  <si>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</si>
  <si>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</si>
  <si>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</si>
  <si>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</si>
  <si>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</si>
  <si>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</si>
  <si>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</si>
  <si>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</si>
  <si>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</si>
  <si>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</si>
  <si>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</si>
  <si>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</si>
  <si>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</si>
  <si>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</si>
  <si>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</si>
  <si>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</si>
  <si>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</si>
  <si>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</si>
  <si>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</si>
  <si>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</si>
  <si>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</si>
  <si>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</si>
  <si>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</si>
  <si>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</si>
  <si>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</si>
  <si>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</si>
  <si>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</si>
  <si>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</si>
  <si>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</si>
  <si>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</si>
  <si>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</si>
  <si>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</si>
  <si>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</si>
  <si>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</si>
  <si>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</si>
  <si>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</si>
  <si>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</si>
  <si>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</si>
  <si>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</si>
  <si>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</si>
  <si>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</si>
  <si>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</si>
  <si>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</si>
  <si>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</si>
  <si>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</si>
  <si>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</si>
  <si>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</si>
  <si>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</si>
  <si>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</si>
  <si>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</si>
  <si>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</si>
  <si>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</si>
  <si>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</si>
  <si>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</si>
  <si>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</si>
  <si>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</si>
  <si>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</si>
  <si>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</si>
  <si>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</si>
  <si>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</si>
  <si>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</si>
  <si>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</si>
  <si>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</si>
  <si>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</si>
  <si>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</si>
  <si>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</si>
  <si>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</si>
  <si>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</si>
  <si>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</si>
  <si>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</si>
  <si>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</si>
  <si>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</si>
  <si>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</si>
  <si>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</si>
  <si>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</si>
  <si>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</si>
  <si>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</si>
  <si>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</si>
  <si>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</si>
  <si>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</si>
  <si>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</si>
  <si>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</si>
  <si>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</si>
  <si>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</si>
  <si>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</si>
  <si>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</si>
  <si>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</si>
  <si>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</si>
  <si>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</si>
  <si>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</si>
  <si>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</si>
  <si>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</si>
  <si>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</si>
  <si>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</si>
  <si>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</si>
  <si>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</si>
  <si>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</si>
  <si>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</si>
  <si>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</si>
  <si>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</si>
  <si>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</si>
  <si>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</si>
  <si>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</si>
  <si>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</si>
  <si>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</si>
  <si>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</si>
  <si>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</si>
  <si>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</si>
  <si>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</si>
  <si>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</si>
  <si>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</si>
  <si>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</si>
  <si>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</si>
  <si>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</si>
  <si>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</si>
  <si>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</si>
  <si>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</si>
  <si>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</si>
  <si>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</si>
  <si>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</si>
  <si>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</si>
  <si>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</si>
  <si>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</si>
  <si>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</si>
  <si>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</si>
  <si>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</si>
  <si>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</si>
  <si>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</si>
  <si>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</si>
  <si>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</si>
  <si>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</si>
  <si>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</si>
  <si>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</si>
  <si>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</si>
  <si>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</si>
  <si>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</si>
  <si>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</si>
  <si>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</si>
  <si>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</si>
  <si>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</si>
  <si>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</si>
  <si>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</si>
  <si>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</si>
  <si>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</si>
  <si>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</si>
  <si>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</si>
  <si>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</si>
  <si>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</si>
  <si>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</si>
  <si>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</si>
  <si>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</si>
  <si>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</si>
  <si>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</si>
  <si>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</si>
  <si>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</si>
  <si>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</si>
  <si>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</si>
  <si>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</si>
  <si>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</si>
  <si>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</si>
  <si>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</si>
  <si>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</si>
  <si>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</si>
  <si>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</si>
  <si>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</si>
  <si>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</si>
  <si>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</si>
  <si>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</si>
  <si>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</si>
  <si>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</si>
  <si>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</si>
  <si>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</si>
  <si>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</si>
  <si>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</si>
  <si>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</si>
  <si>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</si>
  <si>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</si>
  <si>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</si>
  <si>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</si>
  <si>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</si>
  <si>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</si>
  <si>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</si>
  <si>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</si>
  <si>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</si>
  <si>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</si>
  <si>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</si>
  <si>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</si>
  <si>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</si>
  <si>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</si>
  <si>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</si>
  <si>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</si>
  <si>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</si>
  <si>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</si>
  <si>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</si>
  <si>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</si>
  <si>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</si>
  <si>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</si>
  <si>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</si>
  <si>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</si>
  <si>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</si>
  <si>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</si>
  <si>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</si>
  <si>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</si>
  <si>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</si>
  <si>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</si>
  <si>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</si>
  <si>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</si>
  <si>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</si>
  <si>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</si>
  <si>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</si>
  <si>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</si>
  <si>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</si>
  <si>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</si>
  <si>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</si>
  <si>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</si>
  <si>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</si>
  <si>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</si>
  <si>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</si>
  <si>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</si>
  <si>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</si>
  <si>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</si>
  <si>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</si>
  <si>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</si>
  <si>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</si>
  <si>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</si>
  <si>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</si>
  <si>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</si>
  <si>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</si>
  <si>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</si>
  <si>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</si>
  <si>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</si>
  <si>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</si>
  <si>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</si>
  <si>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</si>
  <si>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</si>
  <si>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</si>
  <si>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</si>
  <si>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</si>
  <si>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</si>
  <si>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</si>
  <si>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</si>
  <si>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</si>
  <si>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</si>
  <si>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</si>
  <si>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</si>
  <si>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</si>
  <si>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</si>
  <si>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</si>
  <si>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</si>
  <si>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</si>
  <si>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</si>
  <si>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</si>
  <si>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</si>
  <si>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</si>
  <si>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</si>
  <si>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</si>
  <si>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</si>
  <si>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</si>
  <si>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</si>
  <si>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</si>
  <si>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</si>
  <si>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</si>
  <si>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</si>
  <si>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</si>
  <si>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</si>
  <si>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</si>
  <si>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</si>
  <si>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</si>
  <si>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</si>
  <si>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</si>
  <si>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</si>
  <si>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</si>
  <si>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</si>
  <si>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</si>
  <si>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</si>
  <si>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</si>
  <si>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</si>
  <si>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</si>
  <si>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</si>
  <si>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</si>
  <si>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</si>
  <si>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</si>
  <si>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</si>
  <si>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</si>
  <si>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</si>
  <si>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</si>
  <si>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</si>
  <si>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</si>
  <si>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</si>
  <si>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</si>
  <si>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</si>
  <si>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</si>
  <si>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</si>
  <si>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</si>
  <si>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</si>
  <si>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</si>
  <si>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</si>
  <si>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</si>
  <si>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</si>
  <si>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</si>
  <si>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</si>
  <si>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</si>
  <si>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</si>
  <si>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</si>
  <si>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</si>
  <si>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</si>
  <si>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</si>
  <si>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</si>
  <si>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</si>
  <si>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</si>
  <si>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</si>
  <si>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</si>
  <si>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</si>
  <si>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</si>
  <si>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</si>
  <si>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</si>
  <si>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</si>
  <si>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</si>
  <si>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</si>
  <si>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</si>
  <si>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</si>
  <si>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</si>
  <si>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</si>
  <si>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</si>
  <si>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</si>
  <si>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</si>
  <si>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</si>
  <si>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</si>
  <si>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</si>
  <si>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</si>
  <si>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</si>
  <si>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</si>
  <si>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</si>
  <si>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</si>
  <si>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</si>
  <si>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</si>
  <si>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</si>
  <si>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</si>
  <si>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</si>
  <si>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</si>
  <si>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</si>
  <si>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</si>
  <si>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</si>
  <si>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</si>
  <si>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</si>
  <si>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</si>
  <si>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</si>
  <si>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</si>
  <si>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</si>
  <si>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</si>
  <si>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</si>
  <si>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</si>
  <si>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</si>
  <si>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</si>
  <si>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</si>
  <si>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</si>
  <si>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</si>
  <si>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</si>
  <si>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</si>
  <si>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</si>
  <si>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</si>
  <si>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</si>
  <si>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</si>
  <si>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</si>
  <si>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</si>
  <si>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</si>
  <si>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</si>
  <si>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</si>
  <si>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</si>
  <si>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</si>
  <si>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</si>
  <si>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</si>
  <si>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</si>
  <si>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</si>
  <si>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</si>
  <si>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</si>
  <si>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</si>
  <si>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</si>
  <si>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</si>
  <si>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</si>
  <si>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</si>
  <si>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</si>
  <si>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</si>
  <si>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</si>
  <si>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</si>
  <si>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</si>
  <si>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</si>
  <si>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</si>
  <si>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</si>
  <si>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</si>
  <si>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</si>
  <si>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</si>
  <si>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</si>
  <si>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</si>
  <si>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</si>
  <si>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</si>
  <si>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</si>
  <si>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</si>
  <si>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</si>
  <si>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</si>
  <si>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</si>
  <si>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</si>
  <si>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</si>
  <si>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</si>
  <si>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</si>
  <si>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</si>
  <si>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</si>
  <si>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</si>
  <si>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</si>
  <si>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</si>
  <si>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</si>
  <si>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</si>
  <si>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</si>
  <si>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</si>
  <si>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</si>
  <si>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</si>
  <si>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</si>
  <si>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</si>
  <si>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</si>
  <si>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</si>
  <si>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</si>
  <si>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</si>
  <si>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</si>
  <si>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</si>
  <si>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</si>
  <si>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</si>
  <si>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</si>
  <si>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</si>
  <si>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</si>
  <si>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</si>
  <si>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</si>
  <si>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</si>
  <si>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</si>
  <si>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</si>
  <si>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</si>
  <si>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</si>
  <si>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</si>
  <si>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</si>
  <si>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</si>
  <si>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</si>
  <si>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</si>
  <si>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</si>
  <si>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</si>
  <si>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</si>
  <si>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</si>
  <si>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</si>
  <si>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</si>
  <si>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</si>
  <si>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</si>
  <si>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</si>
  <si>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</si>
  <si>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</si>
  <si>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</si>
  <si>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</si>
  <si>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</si>
  <si>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</si>
  <si>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</si>
  <si>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</si>
  <si>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</si>
  <si>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</si>
  <si>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</si>
  <si>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</si>
  <si>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</si>
  <si>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</si>
  <si>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</si>
  <si>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</si>
  <si>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</si>
  <si>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</si>
  <si>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</si>
  <si>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</si>
  <si>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</si>
  <si>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</si>
  <si>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</si>
  <si>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</si>
  <si>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</si>
  <si>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</si>
  <si>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</si>
  <si>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</si>
  <si>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</si>
  <si>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</si>
  <si>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</si>
  <si>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</si>
  <si>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</si>
  <si>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</si>
  <si>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</si>
  <si>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</si>
  <si>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</si>
  <si>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</si>
  <si>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</si>
  <si>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</si>
  <si>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</si>
  <si>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</si>
  <si>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</si>
  <si>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</si>
  <si>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</si>
  <si>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</si>
  <si>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</si>
  <si>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</si>
  <si>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</si>
  <si>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</si>
  <si>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</si>
  <si>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</si>
  <si>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</si>
  <si>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</si>
  <si>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</si>
  <si>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</si>
  <si>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</si>
  <si>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</si>
  <si>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</si>
  <si>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</si>
  <si>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</si>
  <si>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</si>
  <si>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</si>
  <si>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</si>
  <si>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</si>
  <si>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</si>
  <si>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</si>
  <si>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</si>
  <si>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</si>
  <si>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</si>
  <si>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</si>
  <si>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</si>
  <si>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</si>
  <si>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</si>
  <si>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</si>
  <si>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</si>
  <si>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</si>
  <si>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</si>
  <si>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</si>
  <si>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</si>
  <si>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</si>
  <si>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</si>
  <si>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</si>
  <si>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</si>
  <si>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</si>
  <si>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</si>
  <si>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</si>
  <si>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</si>
  <si>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</si>
  <si>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</si>
  <si>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</si>
  <si>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</si>
  <si>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</si>
  <si>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</si>
  <si>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</si>
  <si>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</si>
  <si>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</si>
  <si>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</si>
  <si>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</si>
  <si>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</si>
  <si>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</si>
  <si>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</si>
  <si>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</si>
  <si>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</si>
  <si>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</si>
  <si>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</si>
  <si>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</si>
  <si>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</si>
  <si>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</si>
  <si>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</si>
  <si>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</si>
  <si>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</si>
  <si>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</si>
  <si>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</si>
  <si>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</si>
  <si>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</si>
  <si>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</si>
  <si>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</si>
  <si>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</si>
  <si>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</si>
  <si>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</si>
  <si>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</si>
  <si>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</si>
  <si>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</si>
  <si>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</si>
  <si>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</si>
  <si>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</si>
  <si>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</si>
  <si>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</si>
  <si>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</si>
  <si>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</si>
  <si>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</si>
  <si>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</si>
  <si>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</si>
  <si>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</si>
  <si>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</si>
  <si>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</si>
  <si>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</si>
  <si>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</si>
  <si>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</si>
  <si>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</si>
  <si>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</si>
  <si>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</si>
  <si>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</si>
  <si>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</si>
  <si>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</si>
  <si>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</si>
  <si>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</si>
  <si>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</si>
  <si>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</si>
  <si>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</si>
  <si>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</si>
  <si>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</si>
  <si>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</si>
  <si>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</si>
  <si>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</si>
  <si>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</si>
  <si>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</si>
  <si>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</si>
  <si>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</si>
  <si>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</si>
  <si>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</si>
  <si>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</si>
  <si>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</si>
  <si>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</si>
  <si>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</si>
  <si>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</si>
  <si>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</si>
  <si>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</si>
  <si>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</si>
  <si>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</si>
  <si>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</si>
  <si>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</si>
  <si>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</si>
  <si>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</si>
  <si>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</si>
  <si>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</si>
  <si>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</si>
  <si>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</si>
  <si>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</si>
  <si>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</si>
  <si>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</si>
  <si>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</si>
  <si>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</si>
  <si>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</si>
  <si>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</si>
  <si>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</si>
  <si>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</si>
  <si>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</si>
  <si>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</si>
  <si>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</si>
  <si>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</si>
  <si>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</si>
  <si>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</si>
  <si>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</si>
  <si>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</si>
  <si>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</si>
  <si>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</si>
  <si>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</si>
  <si>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</si>
  <si>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</si>
  <si>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</si>
  <si>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</si>
  <si>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</si>
  <si>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</si>
  <si>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</si>
  <si>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</si>
  <si>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</si>
  <si>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</si>
  <si>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</si>
  <si>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</si>
  <si>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</si>
  <si>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</si>
  <si>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</si>
  <si>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</si>
  <si>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</si>
  <si>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</si>
  <si>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</si>
  <si>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</si>
  <si>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</si>
  <si>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</si>
  <si>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</si>
  <si>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</si>
  <si>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</si>
  <si>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</si>
  <si>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</si>
  <si>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</si>
  <si>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</si>
  <si>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</si>
  <si>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</si>
  <si>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</si>
  <si>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</si>
  <si>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</si>
  <si>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</si>
  <si>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</si>
  <si>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</si>
  <si>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</si>
  <si>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</si>
  <si>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</si>
  <si>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</si>
  <si>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</si>
  <si>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</si>
  <si>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</si>
  <si>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</si>
  <si>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</si>
  <si>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</si>
  <si>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</si>
  <si>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</si>
  <si>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</si>
  <si>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</si>
  <si>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</si>
  <si>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</si>
  <si>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</si>
  <si>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</si>
  <si>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</si>
  <si>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</si>
  <si>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</si>
  <si>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</si>
  <si>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</si>
  <si>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</si>
  <si>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</si>
  <si>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</si>
  <si>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</si>
  <si>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</si>
  <si>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</si>
  <si>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</si>
  <si>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</si>
  <si>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</si>
  <si>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</si>
  <si>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</si>
  <si>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</si>
  <si>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</si>
  <si>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</si>
  <si>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</si>
  <si>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</si>
  <si>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</si>
  <si>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</si>
  <si>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</si>
  <si>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</si>
  <si>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</si>
  <si>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</si>
  <si>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</si>
  <si>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</si>
  <si>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</si>
  <si>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</si>
  <si>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</si>
  <si>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</si>
  <si>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</si>
  <si>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</si>
  <si>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</si>
  <si>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</si>
  <si>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</si>
  <si>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</si>
  <si>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</si>
  <si>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</si>
  <si>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</si>
  <si>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</si>
  <si>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</si>
  <si>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</si>
  <si>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</si>
  <si>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</si>
  <si>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</si>
  <si>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</si>
  <si>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</si>
  <si>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</si>
  <si>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</si>
  <si>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</si>
  <si>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</si>
  <si>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</si>
  <si>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</si>
  <si>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</si>
  <si>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</si>
  <si>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</si>
  <si>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</si>
  <si>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</si>
  <si>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</si>
  <si>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</si>
  <si>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</si>
  <si>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</si>
  <si>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</si>
  <si>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</si>
  <si>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</si>
  <si>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</si>
  <si>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</si>
  <si>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</si>
  <si>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</si>
  <si>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</si>
  <si>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</si>
  <si>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</si>
  <si>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</si>
  <si>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</si>
  <si>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</si>
  <si>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</si>
  <si>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</si>
  <si>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</si>
  <si>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</si>
  <si>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</si>
  <si>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</si>
  <si>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</si>
  <si>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</si>
  <si>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</si>
  <si>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</si>
  <si>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</si>
  <si>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</si>
  <si>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</si>
  <si>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</si>
  <si>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</si>
  <si>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</si>
  <si>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</si>
  <si>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</si>
  <si>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</si>
  <si>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</si>
  <si>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</si>
  <si>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</si>
  <si>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</si>
  <si>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</si>
  <si>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</si>
  <si>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</si>
  <si>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</si>
  <si>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</si>
  <si>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</si>
  <si>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</si>
  <si>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</si>
  <si>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</si>
  <si>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</si>
  <si>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</si>
  <si>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</si>
  <si>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</si>
  <si>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</si>
  <si>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</si>
  <si>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</si>
  <si>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</si>
  <si>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</si>
  <si>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</si>
  <si>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</si>
  <si>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</si>
  <si>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</si>
  <si>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</si>
  <si>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</si>
  <si>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</si>
  <si>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</si>
  <si>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</si>
  <si>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</si>
  <si>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</si>
  <si>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</si>
  <si>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</si>
  <si>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</si>
  <si>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</si>
  <si>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</si>
  <si>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</si>
  <si>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</si>
  <si>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</si>
  <si>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</si>
  <si>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</si>
  <si>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</si>
  <si>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</si>
  <si>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</si>
  <si>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</si>
  <si>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</si>
  <si>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</si>
  <si>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</si>
  <si>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</si>
  <si>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</si>
  <si>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</si>
  <si>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</si>
  <si>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</si>
  <si>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</si>
  <si>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</si>
  <si>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</si>
  <si>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</si>
  <si>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</si>
  <si>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</si>
  <si>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</si>
  <si>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</si>
  <si>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</si>
  <si>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</si>
  <si>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</si>
  <si>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</si>
  <si>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</si>
  <si>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</si>
  <si>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</si>
  <si>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</si>
  <si>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</si>
  <si>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</si>
  <si>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</si>
  <si>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</si>
  <si>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</si>
  <si>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</si>
  <si>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</si>
  <si>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</si>
  <si>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</si>
  <si>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</si>
  <si>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</si>
  <si>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</si>
  <si>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</si>
  <si>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</si>
  <si>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</si>
  <si>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</si>
  <si>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</si>
  <si>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</si>
  <si>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</si>
  <si>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</si>
  <si>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</si>
  <si>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</si>
  <si>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</si>
  <si>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</si>
  <si>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</si>
  <si>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</si>
  <si>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</si>
  <si>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</si>
  <si>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</si>
  <si>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</si>
  <si>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</si>
  <si>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</si>
  <si>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</si>
  <si>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</si>
  <si>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</si>
  <si>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</si>
  <si>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</si>
  <si>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</si>
  <si>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</si>
  <si>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</si>
  <si>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</si>
  <si>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</si>
  <si>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</si>
  <si>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</si>
  <si>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</si>
  <si>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</si>
  <si>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</si>
  <si>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</si>
  <si>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</si>
  <si>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</si>
  <si>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</si>
  <si>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</si>
  <si>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</si>
  <si>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</si>
  <si>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</si>
  <si>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</si>
  <si>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</si>
  <si>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</si>
  <si>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</si>
  <si>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</si>
  <si>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</si>
  <si>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</si>
  <si>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</si>
  <si>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</si>
  <si>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</si>
  <si>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</si>
  <si>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</si>
  <si>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</si>
  <si>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</si>
  <si>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</si>
  <si>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</si>
  <si>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</si>
  <si>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</si>
  <si>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</si>
  <si>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</si>
  <si>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</si>
  <si>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</si>
  <si>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</si>
  <si>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</si>
  <si>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</si>
  <si>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</si>
  <si>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</si>
  <si>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</si>
  <si>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</si>
  <si>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</si>
  <si>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</si>
  <si>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</si>
  <si>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</si>
  <si>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</si>
  <si>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</si>
  <si>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</si>
  <si>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</si>
  <si>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</si>
  <si>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</si>
  <si>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</si>
  <si>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</si>
  <si>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</si>
  <si>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</si>
  <si>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</si>
  <si>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</si>
  <si>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</si>
  <si>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</si>
  <si>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</si>
  <si>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</si>
  <si>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</si>
  <si>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</si>
  <si>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</si>
  <si>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</si>
  <si>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</si>
  <si>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</si>
  <si>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</si>
  <si>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</si>
  <si>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</si>
  <si>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</si>
  <si>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</si>
  <si>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</si>
  <si>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</si>
  <si>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</si>
  <si>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</si>
  <si>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</si>
  <si>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</si>
  <si>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</si>
  <si>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73003062020</t>
  </si>
  <si>
    <t>PRESTAR LOS SERVICIOS DE EDUCACIÓN INICIAL EN EL MARCO DE LA ATENCIÓN INTEGRAL EN CENTROS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</si>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</sst>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7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809012325</v>
      </c>
      <c r="C20" s="5"/>
      <c r="D20" s="73"/>
      <c r="E20" s="5"/>
      <c r="F20" s="5"/>
      <c r="G20" s="5"/>
      <c r="H20" s="241"/>
      <c r="I20" s="147" t="s">
        <v>1156</v>
      </c>
      <c r="J20" s="148" t="s">
        <v>188</v>
      </c>
      <c r="K20" s="149">
        <v>577372250</v>
      </c>
      <c r="L20" s="150"/>
      <c r="M20" s="150">
        <v>44561</v>
      </c>
      <c r="N20" s="133">
        <f>+(M20-L20)/30</f>
        <v>1485.3666666666666</v>
      </c>
      <c r="O20" s="136"/>
      <c r="U20" s="132"/>
      <c r="V20" s="105">
        <f ca="1">NOW()</f>
        <v>44200.707234490743</v>
      </c>
      <c r="W20" s="105">
        <f ca="1">NOW()</f>
        <v>44200.707234490743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PARA LA GESTION DEL DESARROLLO HUMANO FILANTROPOS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2684</v>
      </c>
      <c r="C48" s="111" t="s">
        <v>31</v>
      </c>
      <c r="D48" s="110" t="s">
        <v>2681</v>
      </c>
      <c r="E48" s="143">
        <v>42718</v>
      </c>
      <c r="F48" s="143">
        <v>43084</v>
      </c>
      <c r="G48" s="158">
        <f>IF(AND(E48&lt;&gt;"",F48&lt;&gt;""),((F48-E48)/30),"")</f>
        <v>12.2</v>
      </c>
      <c r="H48" s="113" t="s">
        <v>2685</v>
      </c>
      <c r="I48" s="112" t="s">
        <v>986</v>
      </c>
      <c r="J48" s="112" t="s">
        <v>1025</v>
      </c>
      <c r="K48" s="115">
        <v>937813021</v>
      </c>
      <c r="L48" s="114" t="s">
        <v>1148</v>
      </c>
      <c r="M48" s="116">
        <v>1</v>
      </c>
      <c r="N48" s="114" t="s">
        <v>27</v>
      </c>
      <c r="O48" s="114" t="s">
        <v>26</v>
      </c>
      <c r="P48" s="78"/>
    </row>
    <row r="49" spans="1:16" s="6" customFormat="1" ht="24.75" customHeight="1" x14ac:dyDescent="0.25">
      <c r="A49" s="141">
        <v>2</v>
      </c>
      <c r="B49" s="120" t="s">
        <v>2684</v>
      </c>
      <c r="C49" s="111" t="s">
        <v>31</v>
      </c>
      <c r="D49" s="110" t="s">
        <v>2682</v>
      </c>
      <c r="E49" s="143">
        <v>42718</v>
      </c>
      <c r="F49" s="143">
        <v>43084</v>
      </c>
      <c r="G49" s="158">
        <f t="shared" ref="G49:G50" si="2">IF(AND(E49&lt;&gt;"",F49&lt;&gt;""),((F49-E49)/30),"")</f>
        <v>12.2</v>
      </c>
      <c r="H49" s="113" t="s">
        <v>2685</v>
      </c>
      <c r="I49" s="112" t="s">
        <v>986</v>
      </c>
      <c r="J49" s="112" t="s">
        <v>1012</v>
      </c>
      <c r="K49" s="115">
        <v>1850918877</v>
      </c>
      <c r="L49" s="114" t="s">
        <v>1148</v>
      </c>
      <c r="M49" s="116">
        <v>1</v>
      </c>
      <c r="N49" s="114" t="s">
        <v>27</v>
      </c>
      <c r="O49" s="114" t="s">
        <v>26</v>
      </c>
      <c r="P49" s="78"/>
    </row>
    <row r="50" spans="1:16" s="6" customFormat="1" ht="24.75" customHeight="1" x14ac:dyDescent="0.25">
      <c r="A50" s="141">
        <v>3</v>
      </c>
      <c r="B50" s="120" t="s">
        <v>2684</v>
      </c>
      <c r="C50" s="111" t="s">
        <v>31</v>
      </c>
      <c r="D50" s="110" t="s">
        <v>2682</v>
      </c>
      <c r="E50" s="143">
        <v>42718</v>
      </c>
      <c r="F50" s="143">
        <v>43084</v>
      </c>
      <c r="G50" s="158">
        <f t="shared" si="2"/>
        <v>12.2</v>
      </c>
      <c r="H50" s="118" t="s">
        <v>2685</v>
      </c>
      <c r="I50" s="112" t="s">
        <v>986</v>
      </c>
      <c r="J50" s="112" t="s">
        <v>1015</v>
      </c>
      <c r="K50" s="115">
        <v>1850918877</v>
      </c>
      <c r="L50" s="114" t="s">
        <v>1148</v>
      </c>
      <c r="M50" s="116">
        <v>1</v>
      </c>
      <c r="N50" s="114" t="s">
        <v>27</v>
      </c>
      <c r="O50" s="114" t="s">
        <v>26</v>
      </c>
      <c r="P50" s="78"/>
    </row>
    <row r="51" spans="1:16" s="6" customFormat="1" ht="24.75" customHeight="1" outlineLevel="1" x14ac:dyDescent="0.25">
      <c r="A51" s="141">
        <v>4</v>
      </c>
      <c r="B51" s="120" t="s">
        <v>2684</v>
      </c>
      <c r="C51" s="111" t="s">
        <v>31</v>
      </c>
      <c r="D51" s="110" t="s">
        <v>2682</v>
      </c>
      <c r="E51" s="143">
        <v>42718</v>
      </c>
      <c r="F51" s="143">
        <v>43084</v>
      </c>
      <c r="G51" s="158">
        <f t="shared" ref="G51:G107" si="3">IF(AND(E51&lt;&gt;"",F51&lt;&gt;""),((F51-E51)/30),"")</f>
        <v>12.2</v>
      </c>
      <c r="H51" s="113" t="s">
        <v>2685</v>
      </c>
      <c r="I51" s="112" t="s">
        <v>986</v>
      </c>
      <c r="J51" s="112" t="s">
        <v>1031</v>
      </c>
      <c r="K51" s="115">
        <v>1850918877</v>
      </c>
      <c r="L51" s="114" t="s">
        <v>1148</v>
      </c>
      <c r="M51" s="116">
        <v>1</v>
      </c>
      <c r="N51" s="114" t="s">
        <v>27</v>
      </c>
      <c r="O51" s="114" t="s">
        <v>26</v>
      </c>
      <c r="P51" s="78"/>
    </row>
    <row r="52" spans="1:16" s="7" customFormat="1" ht="24.75" customHeight="1" outlineLevel="1" x14ac:dyDescent="0.25">
      <c r="A52" s="142">
        <v>5</v>
      </c>
      <c r="B52" s="120" t="s">
        <v>2684</v>
      </c>
      <c r="C52" s="111" t="s">
        <v>31</v>
      </c>
      <c r="D52" s="119" t="s">
        <v>2683</v>
      </c>
      <c r="E52" s="143">
        <v>43081</v>
      </c>
      <c r="F52" s="143">
        <v>43404</v>
      </c>
      <c r="G52" s="158">
        <f t="shared" si="3"/>
        <v>10.766666666666667</v>
      </c>
      <c r="H52" s="120" t="s">
        <v>2686</v>
      </c>
      <c r="I52" s="112" t="s">
        <v>986</v>
      </c>
      <c r="J52" s="112" t="s">
        <v>1012</v>
      </c>
      <c r="K52" s="117">
        <v>959518016</v>
      </c>
      <c r="L52" s="114" t="s">
        <v>1148</v>
      </c>
      <c r="M52" s="116">
        <v>1</v>
      </c>
      <c r="N52" s="114" t="s">
        <v>27</v>
      </c>
      <c r="O52" s="114" t="s">
        <v>26</v>
      </c>
      <c r="P52" s="79"/>
    </row>
    <row r="53" spans="1:16" s="7" customFormat="1" ht="24.75" customHeight="1" outlineLevel="1" x14ac:dyDescent="0.25">
      <c r="A53" s="142">
        <v>6</v>
      </c>
      <c r="B53" s="120"/>
      <c r="C53" s="111"/>
      <c r="D53" s="110"/>
      <c r="E53" s="143"/>
      <c r="F53" s="143"/>
      <c r="G53" s="158" t="str">
        <f t="shared" si="3"/>
        <v/>
      </c>
      <c r="H53" s="120"/>
      <c r="I53" s="112"/>
      <c r="J53" s="112"/>
      <c r="K53" s="115"/>
      <c r="L53" s="114"/>
      <c r="M53" s="116"/>
      <c r="N53" s="114"/>
      <c r="O53" s="114"/>
      <c r="P53" s="79"/>
    </row>
    <row r="54" spans="1:16" s="7" customFormat="1" ht="24.75" customHeight="1" outlineLevel="1" x14ac:dyDescent="0.25">
      <c r="A54" s="142">
        <v>7</v>
      </c>
      <c r="B54" s="120"/>
      <c r="C54" s="111"/>
      <c r="D54" s="110"/>
      <c r="E54" s="143"/>
      <c r="F54" s="143"/>
      <c r="G54" s="158" t="str">
        <f t="shared" si="3"/>
        <v/>
      </c>
      <c r="H54" s="113"/>
      <c r="I54" s="112"/>
      <c r="J54" s="112"/>
      <c r="K54" s="117"/>
      <c r="L54" s="114"/>
      <c r="M54" s="116"/>
      <c r="N54" s="114"/>
      <c r="O54" s="114"/>
      <c r="P54" s="79"/>
    </row>
    <row r="55" spans="1:16" s="7" customFormat="1" ht="24.75" customHeight="1" outlineLevel="1" x14ac:dyDescent="0.25">
      <c r="A55" s="142">
        <v>8</v>
      </c>
      <c r="B55" s="120"/>
      <c r="C55" s="111"/>
      <c r="D55" s="110"/>
      <c r="E55" s="143"/>
      <c r="F55" s="143"/>
      <c r="G55" s="158" t="str">
        <f t="shared" si="3"/>
        <v/>
      </c>
      <c r="H55" s="113"/>
      <c r="I55" s="112"/>
      <c r="J55" s="112"/>
      <c r="K55" s="117"/>
      <c r="L55" s="114"/>
      <c r="M55" s="116"/>
      <c r="N55" s="114"/>
      <c r="O55" s="114"/>
      <c r="P55" s="79"/>
    </row>
    <row r="56" spans="1:16" s="7" customFormat="1" ht="24.75" customHeight="1" outlineLevel="1" x14ac:dyDescent="0.25">
      <c r="A56" s="142">
        <v>9</v>
      </c>
      <c r="B56" s="120"/>
      <c r="C56" s="111"/>
      <c r="D56" s="110"/>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2687</v>
      </c>
      <c r="E114" s="143">
        <v>44166</v>
      </c>
      <c r="F114" s="143">
        <v>44773</v>
      </c>
      <c r="G114" s="158">
        <f>IF(AND(E114&lt;&gt;"",F114&lt;&gt;""),((F114-E114)/30),"")</f>
        <v>20.233333333333334</v>
      </c>
      <c r="H114" s="120" t="s">
        <v>2676</v>
      </c>
      <c r="I114" s="119" t="s">
        <v>986</v>
      </c>
      <c r="J114" s="119" t="s">
        <v>1012</v>
      </c>
      <c r="K114" s="68">
        <v>145165809</v>
      </c>
      <c r="L114" s="100">
        <f>+IF(AND(K114&gt;0,O114="Ejecución"),(K114/877802)*Tabla28[[#This Row],[% participación]],IF(AND(K114&gt;0,O114&lt;&gt;"Ejecución"),"-",""))</f>
        <v>165.37420625608053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17321167.5</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42313</v>
      </c>
      <c r="D193" s="5"/>
      <c r="E193" s="124">
        <v>1844</v>
      </c>
      <c r="F193" s="5"/>
      <c r="G193" s="5"/>
      <c r="H193" s="145" t="s">
        <v>2677</v>
      </c>
      <c r="J193" s="5"/>
      <c r="K193" s="125">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2678</v>
      </c>
      <c r="L211" s="21"/>
      <c r="M211" s="21"/>
      <c r="N211" s="21"/>
      <c r="O211" s="8"/>
    </row>
    <row r="212" spans="1:15" x14ac:dyDescent="0.25">
      <c r="A212" s="9"/>
      <c r="B212" s="27" t="s">
        <v>2619</v>
      </c>
      <c r="C212" s="145" t="s">
        <v>2677</v>
      </c>
      <c r="D212" s="21"/>
      <c r="G212" s="27" t="s">
        <v>2621</v>
      </c>
      <c r="H212" s="146" t="s">
        <v>2679</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2021-01-04T21:59:09Z</cp:lastPrinted>
  <dcterms:created xsi:type="dcterms:W3CDTF">2020-10-14T21:57:42Z</dcterms:created>
  <dcterms:modified xsi:type="dcterms:W3CDTF">2021-01-04T22:00:01Z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