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E1DF010B-3DA5-47AD-BA68-13A168BEC22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<sst xmlns="http://schemas.openxmlformats.org/spreadsheetml/2006/main" count="4741" uniqueCount="2766">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</sst>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4" zoomScale="70" zoomScaleNormal="70" zoomScaleSheetLayoutView="70" zoomScalePageLayoutView="40" workbookViewId="0">
      <selection activeCell="E28" sqref="E2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44194.661109722219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437</v>
      </c>
      <c r="K20" s="143">
        <v>3769459946</v>
      </c>
      <c r="L20" s="144">
        <v>44207</v>
      </c>
      <c r="M20" s="144">
        <v>44561</v>
      </c>
      <c r="N20" s="127">
        <f>+(M20-L20)/30</f>
        <v>11.8</v>
      </c>
      <c r="O20" s="130"/>
      <c r="U20" s="126"/>
      <c r="V20" s="107">
        <f ca="1">NOW()</f>
        <v>44194.661109722219</v>
      </c>
      <c r="W20" s="107">
        <f ca="1">NOW()</f>
        <v>44194.661109722219</v>
      </c>
    </row>
    <row r="21" spans="1:23" ht="30" customHeight="1" outlineLevel="1" x14ac:dyDescent="0.25">
      <c r="A21" s="9"/>
      <c r="B21" s="72"/>
      <c r="C21" s="5"/>
      <c r="D21" s="5"/>
      <c r="E21" s="5"/>
      <c r="F21" s="5"/>
      <c r="G21" s="5"/>
      <c r="H21" s="71"/>
      <c r="I21" s="141" t="s">
        <v>516</v>
      </c>
      <c r="J21" s="142" t="s">
        <v>575</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128</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619</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554</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566</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582</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584</v>
      </c>
      <c r="K27" s="143"/>
      <c r="L27" s="144">
        <v>44207</v>
      </c>
      <c r="M27" s="144">
        <v>44561</v>
      </c>
      <c r="N27" s="128">
        <f t="shared" si="1"/>
        <v>11.8</v>
      </c>
      <c r="O27" s="131"/>
    </row>
    <row r="28" spans="1:23" ht="30" customHeight="1" outlineLevel="1" x14ac:dyDescent="0.25">
      <c r="A28" s="9"/>
      <c r="B28" s="103"/>
      <c r="C28" s="21"/>
      <c r="D28" s="21"/>
      <c r="E28" s="21"/>
      <c r="F28" s="5"/>
      <c r="G28" s="5"/>
      <c r="H28" s="71"/>
      <c r="I28" s="141" t="s">
        <v>516</v>
      </c>
      <c r="J28" s="142" t="s">
        <v>618</v>
      </c>
      <c r="K28" s="143"/>
      <c r="L28" s="144">
        <v>44207</v>
      </c>
      <c r="M28" s="144">
        <v>44561</v>
      </c>
      <c r="N28" s="128">
        <f t="shared" si="1"/>
        <v>11.8</v>
      </c>
      <c r="O28" s="131"/>
    </row>
    <row r="29" spans="1:23" ht="30" customHeight="1" outlineLevel="1" x14ac:dyDescent="0.25">
      <c r="A29" s="9"/>
      <c r="B29" s="72"/>
      <c r="C29" s="5"/>
      <c r="D29" s="5"/>
      <c r="E29" s="5"/>
      <c r="F29" s="5"/>
      <c r="G29" s="5"/>
      <c r="H29" s="71"/>
      <c r="I29" s="141" t="s">
        <v>516</v>
      </c>
      <c r="J29" s="142" t="s">
        <v>576</v>
      </c>
      <c r="K29" s="143"/>
      <c r="L29" s="144">
        <v>44207</v>
      </c>
      <c r="M29" s="144">
        <v>44561</v>
      </c>
      <c r="N29" s="128">
        <f t="shared" si="1"/>
        <v>11.8</v>
      </c>
      <c r="O29" s="131"/>
    </row>
    <row r="30" spans="1:23" ht="30" customHeight="1" outlineLevel="1" x14ac:dyDescent="0.25">
      <c r="A30" s="9"/>
      <c r="B30" s="72"/>
      <c r="C30" s="5"/>
      <c r="D30" s="5"/>
      <c r="E30" s="5"/>
      <c r="F30" s="5"/>
      <c r="G30" s="5"/>
      <c r="H30" s="71"/>
      <c r="I30" s="141" t="s">
        <v>516</v>
      </c>
      <c r="J30" s="142" t="s">
        <v>593</v>
      </c>
      <c r="K30" s="143"/>
      <c r="L30" s="144">
        <v>44207</v>
      </c>
      <c r="M30" s="144">
        <v>44561</v>
      </c>
      <c r="N30" s="128">
        <f t="shared" si="1"/>
        <v>11.8</v>
      </c>
      <c r="O30" s="131"/>
    </row>
    <row r="31" spans="1:23" ht="30" customHeight="1" outlineLevel="1" x14ac:dyDescent="0.25">
      <c r="A31" s="9"/>
      <c r="B31" s="72"/>
      <c r="C31" s="5"/>
      <c r="D31" s="5"/>
      <c r="E31" s="5"/>
      <c r="F31" s="5"/>
      <c r="G31" s="5"/>
      <c r="H31" s="71"/>
      <c r="I31" s="141" t="s">
        <v>516</v>
      </c>
      <c r="J31" s="142" t="s">
        <v>623</v>
      </c>
      <c r="K31" s="143"/>
      <c r="L31" s="144">
        <v>44207</v>
      </c>
      <c r="M31" s="144">
        <v>44561</v>
      </c>
      <c r="N31" s="128">
        <f t="shared" si="1"/>
        <v>11.8</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150778397.84</v>
      </c>
      <c r="F185" s="94"/>
      <c r="G185" s="95"/>
      <c r="H185" s="90"/>
      <c r="I185" s="92" t="s">
        <v>2632</v>
      </c>
      <c r="J185" s="176">
        <f>M179</f>
        <v>0.02</v>
      </c>
      <c r="K185" s="247" t="s">
        <v>2633</v>
      </c>
      <c r="L185" s="247"/>
      <c r="M185" s="96">
        <f>+J185*K20</f>
        <v>75389198.920000002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7" zoomScale="70" zoomScaleNormal="85" zoomScaleSheetLayoutView="70" zoomScalePageLayoutView="40" workbookViewId="0">
      <selection activeCell="F23" sqref="F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44194.661109722219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437</v>
      </c>
      <c r="K20" s="143">
        <v>3769459946</v>
      </c>
      <c r="L20" s="144">
        <v>44207</v>
      </c>
      <c r="M20" s="144">
        <v>44561</v>
      </c>
      <c r="N20" s="127">
        <f>+(M20-L20)/30</f>
        <v>11.8</v>
      </c>
      <c r="O20" s="130"/>
      <c r="U20" s="126"/>
      <c r="V20" s="107">
        <f ca="1">NOW()</f>
        <v>44194.661109722219</v>
      </c>
      <c r="W20" s="107">
        <f ca="1">NOW()</f>
        <v>44194.661109722219</v>
      </c>
    </row>
    <row r="21" spans="1:23" ht="30" customHeight="1" outlineLevel="1" x14ac:dyDescent="0.25">
      <c r="A21" s="9"/>
      <c r="B21" s="72"/>
      <c r="C21" s="5"/>
      <c r="D21" s="5"/>
      <c r="E21" s="5"/>
      <c r="F21" s="5"/>
      <c r="G21" s="5"/>
      <c r="H21" s="162"/>
      <c r="I21" s="141" t="s">
        <v>516</v>
      </c>
      <c r="J21" s="142" t="s">
        <v>575</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128</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619</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554</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566</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582</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584</v>
      </c>
      <c r="K27" s="143"/>
      <c r="L27" s="144">
        <v>44207</v>
      </c>
      <c r="M27" s="144">
        <v>44561</v>
      </c>
      <c r="N27" s="128">
        <f t="shared" si="0"/>
        <v>11.8</v>
      </c>
      <c r="O27" s="131"/>
    </row>
    <row r="28" spans="1:23" ht="30" customHeight="1" outlineLevel="1" x14ac:dyDescent="0.25">
      <c r="A28" s="9"/>
      <c r="B28" s="103"/>
      <c r="C28" s="21"/>
      <c r="D28" s="21"/>
      <c r="E28" s="21"/>
      <c r="F28" s="5"/>
      <c r="G28" s="5"/>
      <c r="H28" s="162"/>
      <c r="I28" s="141" t="s">
        <v>516</v>
      </c>
      <c r="J28" s="142" t="s">
        <v>618</v>
      </c>
      <c r="K28" s="143"/>
      <c r="L28" s="144">
        <v>44207</v>
      </c>
      <c r="M28" s="144">
        <v>44561</v>
      </c>
      <c r="N28" s="128">
        <f t="shared" si="0"/>
        <v>11.8</v>
      </c>
      <c r="O28" s="131"/>
    </row>
    <row r="29" spans="1:23" ht="30" customHeight="1" outlineLevel="1" x14ac:dyDescent="0.25">
      <c r="A29" s="9"/>
      <c r="B29" s="72"/>
      <c r="C29" s="5"/>
      <c r="D29" s="5"/>
      <c r="E29" s="5"/>
      <c r="F29" s="5"/>
      <c r="G29" s="5"/>
      <c r="H29" s="162"/>
      <c r="I29" s="141" t="s">
        <v>516</v>
      </c>
      <c r="J29" s="142" t="s">
        <v>576</v>
      </c>
      <c r="K29" s="143"/>
      <c r="L29" s="144">
        <v>44207</v>
      </c>
      <c r="M29" s="144">
        <v>44561</v>
      </c>
      <c r="N29" s="128">
        <f t="shared" si="0"/>
        <v>11.8</v>
      </c>
      <c r="O29" s="131"/>
    </row>
    <row r="30" spans="1:23" ht="30" customHeight="1" outlineLevel="1" x14ac:dyDescent="0.25">
      <c r="A30" s="9"/>
      <c r="B30" s="72"/>
      <c r="C30" s="5"/>
      <c r="D30" s="5"/>
      <c r="E30" s="5"/>
      <c r="F30" s="5"/>
      <c r="G30" s="5"/>
      <c r="H30" s="162"/>
      <c r="I30" s="141" t="s">
        <v>516</v>
      </c>
      <c r="J30" s="142" t="s">
        <v>593</v>
      </c>
      <c r="K30" s="143"/>
      <c r="L30" s="144">
        <v>44207</v>
      </c>
      <c r="M30" s="144">
        <v>44561</v>
      </c>
      <c r="N30" s="128">
        <f t="shared" si="0"/>
        <v>11.8</v>
      </c>
      <c r="O30" s="131"/>
    </row>
    <row r="31" spans="1:23" ht="30" customHeight="1" outlineLevel="1" x14ac:dyDescent="0.25">
      <c r="A31" s="9"/>
      <c r="B31" s="72"/>
      <c r="C31" s="5"/>
      <c r="D31" s="5"/>
      <c r="E31" s="5"/>
      <c r="F31" s="5"/>
      <c r="G31" s="5"/>
      <c r="H31" s="162"/>
      <c r="I31" s="141" t="s">
        <v>516</v>
      </c>
      <c r="J31" s="142" t="s">
        <v>623</v>
      </c>
      <c r="K31" s="143"/>
      <c r="L31" s="144">
        <v>44207</v>
      </c>
      <c r="M31" s="144">
        <v>44561</v>
      </c>
      <c r="N31" s="128">
        <f t="shared" si="0"/>
        <v>11.8</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150778397.84</v>
      </c>
      <c r="F185" s="94"/>
      <c r="G185" s="95"/>
      <c r="H185" s="90"/>
      <c r="I185" s="92" t="s">
        <v>2632</v>
      </c>
      <c r="J185" s="176">
        <f>M179</f>
        <v>0.02</v>
      </c>
      <c r="K185" s="247" t="s">
        <v>2633</v>
      </c>
      <c r="L185" s="247"/>
      <c r="M185" s="96">
        <f>+J185*K20</f>
        <v>75389198.920000002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44194.661109722219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44194.661109722219</v>
      </c>
      <c r="W20" s="107">
        <f ca="1">NOW()</f>
        <v>44194.661109722219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44194.661109722219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44194.661109722219</v>
      </c>
      <c r="W20" s="107">
        <f ca="1">NOW()</f>
        <v>44194.661109722219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44194.661109722219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44194.661109722219</v>
      </c>
      <c r="W20" s="107">
        <f ca="1">NOW()</f>
        <v>44194.661109722219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44194.661109722219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44194.661109722219</v>
      </c>
      <c r="W20" s="107">
        <f ca="1">NOW()</f>
        <v>44194.661109722219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