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CALDA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<sst xmlns="http://schemas.openxmlformats.org/spreadsheetml/2006/main" count="4723" uniqueCount="2766">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</sst>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zoomScale="70" zoomScaleNormal="70"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64</v>
      </c>
      <c r="J20" s="144" t="s">
        <v>394</v>
      </c>
      <c r="K20" s="145">
        <v>994600400</v>
      </c>
      <c r="L20" s="146">
        <v>43841</v>
      </c>
      <c r="M20" s="146">
        <v>44196</v>
      </c>
      <c r="N20" s="129">
        <f>+(M20-L20)/30</f>
        <v>11.833333333333334</v>
      </c>
      <c r="O20" s="132"/>
      <c r="U20" s="128"/>
      <c r="V20" s="107">
        <f ca="1">NOW()</f>
        <v>44194.712308796297</v>
      </c>
      <c r="W20" s="107">
        <f ca="1">NOW()</f>
        <v>44194.712308796297</v>
      </c>
    </row>
    <row r="21" spans="1:23" ht="30" customHeight="1" outlineLevel="1" x14ac:dyDescent="0.25">
      <c r="A21" s="9"/>
      <c r="B21" s="72"/>
      <c r="C21" s="5"/>
      <c r="D21" s="5"/>
      <c r="E21" s="5"/>
      <c r="F21" s="5"/>
      <c r="G21" s="5"/>
      <c r="H21" s="71"/>
      <c r="I21" s="143" t="s">
        <v>64</v>
      </c>
      <c r="J21" s="144" t="s">
        <v>394</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2733</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39784016</v>
      </c>
      <c r="F185" s="94"/>
      <c r="G185" s="95"/>
      <c r="H185" s="90"/>
      <c r="I185" s="92" t="s">
        <v>2632</v>
      </c>
      <c r="J185" s="178">
        <f>M179</f>
        <v>0.02</v>
      </c>
      <c r="K185" s="247" t="s">
        <v>2633</v>
      </c>
      <c r="L185" s="247"/>
      <c r="M185" s="96">
        <f>+J185*K20</f>
        <v>19892008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2734</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2737</v>
      </c>
      <c r="J211" s="27" t="s">
        <v>2627</v>
      </c>
      <c r="K211" s="142" t="s">
        <v>2735</v>
      </c>
      <c r="L211" s="21"/>
      <c r="M211" s="21"/>
      <c r="N211" s="21"/>
      <c r="O211" s="8"/>
    </row>
    <row r="212" spans="1:15" x14ac:dyDescent="0.25">
      <c r="A212" s="9"/>
      <c r="B212" s="27" t="s">
        <v>2624</v>
      </c>
      <c r="C212" s="141" t="s">
        <v>2734</v>
      </c>
      <c r="D212" s="21"/>
      <c r="G212" s="27" t="s">
        <v>2626</v>
      </c>
      <c r="H212" s="142" t="s">
        <v>2738</v>
      </c>
      <c r="J212" s="27" t="s">
        <v>2628</v>
      </c>
      <c r="K212" s="141"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zoomScale="85" zoomScaleNormal="85" zoomScaleSheetLayoutView="40" zoomScalePageLayoutView="40" workbookViewId="0">
      <selection activeCell="H34" sqref="H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2765</v>
      </c>
      <c r="D15" s="35"/>
      <c r="E15" s="35"/>
      <c r="F15" s="5"/>
      <c r="G15" s="32" t="s">
        <v>1168</v>
      </c>
      <c r="H15" s="105" t="s">
        <v>64</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64</v>
      </c>
      <c r="J20" s="144" t="s">
        <v>394</v>
      </c>
      <c r="K20" s="145">
        <v>994600400</v>
      </c>
      <c r="L20" s="146">
        <v>43841</v>
      </c>
      <c r="M20" s="146">
        <v>44196</v>
      </c>
      <c r="N20" s="129">
        <f>+(M20-L20)/30</f>
        <v>11.833333333333334</v>
      </c>
      <c r="O20" s="132"/>
      <c r="U20" s="128"/>
      <c r="V20" s="107">
        <f ca="1">NOW()</f>
        <v>44194.712308796297</v>
      </c>
      <c r="W20" s="107">
        <f ca="1">NOW()</f>
        <v>44194.712308796297</v>
      </c>
    </row>
    <row r="21" spans="1:23" ht="30" customHeight="1" outlineLevel="1" x14ac:dyDescent="0.25">
      <c r="A21" s="9"/>
      <c r="B21" s="72"/>
      <c r="C21" s="5"/>
      <c r="D21" s="5"/>
      <c r="E21" s="5"/>
      <c r="F21" s="5"/>
      <c r="G21" s="5"/>
      <c r="H21" s="164"/>
      <c r="I21" s="143" t="s">
        <v>64</v>
      </c>
      <c r="J21" s="144" t="s">
        <v>394</v>
      </c>
      <c r="K21" s="145"/>
      <c r="L21" s="146">
        <v>43841</v>
      </c>
      <c r="M21" s="146">
        <v>44196</v>
      </c>
      <c r="N21" s="129">
        <f t="shared" ref="N21:N35" si="0">+(M21-L21)/30</f>
        <v>11.833333333333334</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2739</v>
      </c>
      <c r="C48" s="120" t="s">
        <v>32</v>
      </c>
      <c r="D48" s="117" t="s">
        <v>2745</v>
      </c>
      <c r="E48" s="189">
        <v>42978</v>
      </c>
      <c r="F48" s="189">
        <v>43555</v>
      </c>
      <c r="G48" s="166">
        <f>IF(AND(E48&lt;&gt;"",F48&lt;&gt;""),((F48-E48)/30),"")</f>
        <v>19.233333333333334</v>
      </c>
      <c r="H48" s="118" t="s">
        <v>2757</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2740</v>
      </c>
      <c r="C49" s="120" t="s">
        <v>32</v>
      </c>
      <c r="D49" s="117" t="s">
        <v>2746</v>
      </c>
      <c r="E49" s="189">
        <v>42887</v>
      </c>
      <c r="F49" s="189">
        <v>43373</v>
      </c>
      <c r="G49" s="166">
        <f t="shared" ref="G49:G107" si="1">IF(AND(E49&lt;&gt;"",F49&lt;&gt;""),((F49-E49)/30),"")</f>
        <v>16.2</v>
      </c>
      <c r="H49" s="118" t="s">
        <v>2757</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2741</v>
      </c>
      <c r="C50" s="120" t="s">
        <v>32</v>
      </c>
      <c r="D50" s="117" t="s">
        <v>2747</v>
      </c>
      <c r="E50" s="189">
        <v>42933</v>
      </c>
      <c r="F50" s="189">
        <v>43465</v>
      </c>
      <c r="G50" s="166">
        <f t="shared" si="1"/>
        <v>17.733333333333334</v>
      </c>
      <c r="H50" s="118" t="s">
        <v>2758</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2742</v>
      </c>
      <c r="C51" s="120" t="s">
        <v>32</v>
      </c>
      <c r="D51" s="117" t="s">
        <v>2748</v>
      </c>
      <c r="E51" s="189">
        <v>42933</v>
      </c>
      <c r="F51" s="189">
        <v>43465</v>
      </c>
      <c r="G51" s="166">
        <f t="shared" si="1"/>
        <v>17.733333333333334</v>
      </c>
      <c r="H51" s="118" t="s">
        <v>2757</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2743</v>
      </c>
      <c r="C52" s="120" t="s">
        <v>32</v>
      </c>
      <c r="D52" s="117" t="s">
        <v>2749</v>
      </c>
      <c r="E52" s="189" t="s">
        <v>2753</v>
      </c>
      <c r="F52" s="189" t="s">
        <v>2755</v>
      </c>
      <c r="G52" s="166">
        <f t="shared" si="1"/>
        <v>15.1</v>
      </c>
      <c r="H52" s="118" t="s">
        <v>2759</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2743</v>
      </c>
      <c r="C53" s="120" t="s">
        <v>32</v>
      </c>
      <c r="D53" s="117" t="s">
        <v>2750</v>
      </c>
      <c r="E53" s="189" t="s">
        <v>2754</v>
      </c>
      <c r="F53" s="189" t="s">
        <v>2756</v>
      </c>
      <c r="G53" s="166">
        <f t="shared" si="1"/>
        <v>20.333333333333332</v>
      </c>
      <c r="H53" s="118" t="s">
        <v>2759</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2744</v>
      </c>
      <c r="C54" s="120" t="s">
        <v>31</v>
      </c>
      <c r="D54" s="117" t="s">
        <v>2751</v>
      </c>
      <c r="E54" s="189">
        <v>43922</v>
      </c>
      <c r="F54" s="189">
        <v>44165</v>
      </c>
      <c r="G54" s="166">
        <f t="shared" si="1"/>
        <v>8.1</v>
      </c>
      <c r="H54" s="118" t="s">
        <v>2760</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2744</v>
      </c>
      <c r="C55" s="120" t="s">
        <v>31</v>
      </c>
      <c r="D55" s="117" t="s">
        <v>2752</v>
      </c>
      <c r="E55" s="189">
        <v>43922</v>
      </c>
      <c r="F55" s="189">
        <v>44165</v>
      </c>
      <c r="G55" s="166">
        <f t="shared" si="1"/>
        <v>8.1</v>
      </c>
      <c r="H55" s="118" t="s">
        <v>2760</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39784016</v>
      </c>
      <c r="F185" s="94"/>
      <c r="G185" s="95"/>
      <c r="H185" s="90"/>
      <c r="I185" s="92" t="s">
        <v>2632</v>
      </c>
      <c r="J185" s="178">
        <f>M179</f>
        <v>0.02</v>
      </c>
      <c r="K185" s="247" t="s">
        <v>2633</v>
      </c>
      <c r="L185" s="247"/>
      <c r="M185" s="96">
        <f>+J185*K20</f>
        <v>19892008</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2761</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44194.712308796297</v>
      </c>
      <c r="W20" s="107">
        <f ca="1">NOW()</f>
        <v>44194.712308796297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44194.712308796297</v>
      </c>
      <c r="W20" s="107">
        <f ca="1">NOW()</f>
        <v>44194.712308796297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44194.712308796297</v>
      </c>
      <c r="W20" s="107">
        <f ca="1">NOW()</f>
        <v>44194.712308796297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44194.712308796297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44194.712308796297</v>
      </c>
      <c r="W20" s="107">
        <f ca="1">NOW()</f>
        <v>44194.712308796297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infopath/2007/PartnerControls"/>
    <ds:schemaRef ds:uri="http://purl.org/dc/terms/"/>
    <ds:schemaRef ds:uri="4fb10211-09fb-4e80-9f0b-184718d5d98c"/>
    <ds:schemaRef ds:uri="http://purl.org/dc/dcmitype/"/>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2020-12-29T22:06:47Z</cp:lastPrinted>
  <dcterms:created xsi:type="dcterms:W3CDTF">2020-10-14T21:57:42Z</dcterms:created>
  <dcterms:modified xsi:type="dcterms:W3CDTF">2020-12-29T22:06:56Z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