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ARCHIVOS PROYECTOS CORPORACION\0 A SIEMPRE\CERO A SIEMPRE 2020\BANCO DE OFERENTES 2021\Nueva carpeta\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<sst xmlns="http://schemas.openxmlformats.org/spreadsheetml/2006/main" count="3209" uniqueCount="2722">
  <si>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</si>
  <si>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</si>
  <si>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</si>
  <si>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</si>
  <si>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</si>
  <si>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</si>
  <si>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</si>
  <si>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</si>
  <si>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</si>
  <si>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</si>
  <si>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</si>
  <si>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</si>
  <si>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</si>
  <si>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</si>
  <si>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</si>
  <si>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</si>
  <si>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</si>
  <si>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</si>
  <si>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</si>
  <si>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</si>
  <si>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</si>
  <si>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</si>
  <si>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</si>
  <si>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</si>
  <si>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</si>
  <si>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</si>
  <si>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</si>
  <si>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</si>
  <si>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</si>
  <si>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</si>
  <si>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</si>
  <si>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</si>
  <si>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</si>
  <si>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</si>
  <si>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</si>
  <si>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</si>
  <si>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</si>
  <si>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</si>
  <si>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</si>
  <si>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</si>
  <si>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</si>
  <si>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</si>
  <si>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</si>
  <si>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</si>
  <si>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</si>
  <si>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</si>
  <si>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</si>
  <si>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</si>
  <si>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</si>
  <si>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</si>
  <si>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</si>
  <si>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</si>
  <si>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</si>
  <si>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</si>
  <si>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</si>
  <si>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</si>
  <si>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</si>
  <si>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</si>
  <si>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</si>
  <si>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</si>
  <si>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</si>
  <si>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</si>
  <si>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</si>
  <si>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</si>
  <si>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</si>
  <si>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</si>
  <si>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</si>
  <si>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</si>
  <si>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</si>
  <si>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</si>
  <si>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</si>
  <si>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</si>
  <si>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</si>
  <si>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</si>
  <si>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</si>
  <si>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</si>
  <si>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</si>
  <si>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</si>
  <si>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</si>
  <si>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</si>
  <si>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</si>
  <si>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</si>
  <si>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</si>
  <si>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</si>
  <si>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</si>
  <si>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</si>
  <si>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</si>
  <si>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</si>
  <si>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</si>
  <si>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</si>
  <si>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</si>
  <si>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</si>
  <si>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</si>
  <si>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</si>
  <si>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</si>
  <si>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</si>
  <si>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</si>
  <si>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</si>
  <si>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</si>
  <si>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</si>
  <si>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</si>
  <si>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</si>
  <si>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</si>
  <si>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</si>
  <si>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</si>
  <si>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</si>
  <si>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</si>
  <si>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</si>
  <si>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</si>
  <si>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</si>
  <si>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</si>
  <si>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</si>
  <si>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</si>
  <si>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</si>
  <si>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</si>
  <si>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</si>
  <si>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</si>
  <si>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</si>
  <si>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</si>
  <si>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</si>
  <si>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</si>
  <si>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</si>
  <si>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</si>
  <si>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</si>
  <si>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</si>
  <si>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</si>
  <si>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</si>
  <si>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</si>
  <si>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</si>
  <si>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</si>
  <si>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</si>
  <si>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</si>
  <si>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</si>
  <si>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</si>
  <si>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</si>
  <si>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</si>
  <si>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</si>
  <si>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</si>
  <si>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</si>
  <si>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</si>
  <si>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</si>
  <si>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</si>
  <si>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</si>
  <si>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</si>
  <si>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</si>
  <si>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</si>
  <si>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</si>
  <si>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</si>
  <si>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</si>
  <si>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</si>
  <si>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</si>
  <si>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</si>
  <si>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</si>
  <si>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</si>
  <si>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</si>
  <si>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</si>
  <si>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</si>
  <si>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</si>
  <si>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</si>
  <si>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</si>
  <si>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</si>
  <si>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</si>
  <si>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</si>
  <si>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</si>
  <si>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</si>
  <si>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</si>
  <si>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</si>
  <si>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</si>
  <si>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</si>
  <si>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</si>
  <si>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</si>
  <si>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</si>
  <si>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</si>
  <si>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</si>
  <si>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</si>
  <si>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</si>
  <si>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</si>
  <si>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</si>
  <si>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</si>
  <si>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</si>
  <si>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</si>
  <si>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</si>
  <si>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</si>
  <si>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</si>
  <si>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</si>
  <si>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</si>
  <si>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</si>
  <si>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</si>
  <si>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</si>
  <si>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</si>
  <si>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</si>
  <si>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</si>
  <si>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</si>
  <si>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</si>
  <si>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</si>
  <si>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</si>
  <si>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</si>
  <si>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</si>
  <si>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</si>
  <si>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</si>
  <si>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</si>
  <si>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</si>
  <si>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</si>
  <si>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</si>
  <si>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</si>
  <si>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</si>
  <si>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</si>
  <si>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</si>
  <si>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</si>
  <si>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</si>
  <si>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</si>
  <si>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</si>
  <si>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</si>
  <si>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</si>
  <si>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</si>
  <si>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</si>
  <si>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</si>
  <si>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</si>
  <si>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</si>
  <si>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</si>
  <si>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</si>
  <si>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</si>
  <si>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</si>
  <si>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</si>
  <si>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</si>
  <si>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</si>
  <si>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</si>
  <si>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</si>
  <si>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</si>
  <si>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</si>
  <si>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</si>
  <si>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</si>
  <si>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</si>
  <si>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</si>
  <si>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</si>
  <si>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</si>
  <si>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</si>
  <si>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</si>
  <si>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</si>
  <si>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</si>
  <si>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</si>
  <si>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</si>
  <si>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</si>
  <si>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</si>
  <si>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</si>
  <si>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</si>
  <si>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</si>
  <si>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</si>
  <si>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</si>
  <si>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</si>
  <si>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</si>
  <si>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</si>
  <si>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</si>
  <si>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</si>
  <si>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</si>
  <si>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</si>
  <si>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</si>
  <si>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</si>
  <si>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</si>
  <si>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</si>
  <si>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</si>
  <si>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</si>
  <si>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</si>
  <si>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</si>
  <si>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</si>
  <si>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</si>
  <si>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</si>
  <si>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</si>
  <si>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</si>
  <si>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</si>
  <si>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</si>
  <si>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</si>
  <si>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</si>
  <si>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</si>
  <si>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</si>
  <si>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</si>
  <si>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</si>
  <si>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</si>
  <si>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</si>
  <si>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</si>
  <si>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</si>
  <si>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</si>
  <si>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</si>
  <si>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</si>
  <si>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</si>
  <si>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</si>
  <si>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</si>
  <si>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</si>
  <si>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</si>
  <si>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</si>
  <si>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</si>
  <si>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</si>
  <si>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</si>
  <si>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</si>
  <si>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</si>
  <si>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</si>
  <si>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</si>
  <si>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</si>
  <si>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</si>
  <si>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</si>
  <si>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</si>
  <si>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</si>
  <si>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</si>
  <si>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</si>
  <si>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</si>
  <si>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</si>
  <si>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</si>
  <si>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</si>
  <si>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</si>
  <si>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</si>
  <si>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</si>
  <si>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</si>
  <si>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</si>
  <si>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</si>
  <si>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</si>
  <si>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</si>
  <si>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</si>
  <si>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</si>
  <si>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</si>
  <si>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</si>
  <si>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</si>
  <si>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</si>
  <si>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</si>
  <si>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</si>
  <si>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</si>
  <si>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</si>
  <si>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</si>
  <si>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</si>
  <si>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</si>
  <si>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</si>
  <si>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</si>
  <si>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</si>
  <si>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</si>
  <si>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</si>
  <si>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</si>
  <si>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</si>
  <si>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</si>
  <si>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</si>
  <si>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</si>
  <si>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</si>
  <si>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</si>
  <si>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</si>
  <si>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</si>
  <si>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</si>
  <si>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</si>
  <si>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</si>
  <si>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</si>
  <si>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</si>
  <si>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</si>
  <si>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</si>
  <si>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</si>
  <si>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</si>
  <si>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</si>
  <si>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</si>
  <si>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</si>
  <si>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</si>
  <si>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</si>
  <si>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</si>
  <si>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</si>
  <si>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</si>
  <si>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</si>
  <si>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</si>
  <si>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</si>
  <si>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</si>
  <si>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</si>
  <si>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</si>
  <si>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</si>
  <si>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</si>
  <si>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</si>
  <si>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</si>
  <si>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</si>
  <si>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</si>
  <si>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</si>
  <si>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</si>
  <si>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</si>
  <si>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</si>
  <si>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</si>
  <si>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</si>
  <si>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</si>
  <si>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</si>
  <si>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</si>
  <si>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</si>
  <si>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</si>
  <si>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</si>
  <si>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</si>
  <si>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</si>
  <si>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</si>
  <si>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</si>
  <si>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</si>
  <si>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</si>
  <si>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</si>
  <si>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</si>
  <si>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</si>
  <si>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</si>
  <si>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</si>
  <si>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</si>
  <si>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</si>
  <si>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</si>
  <si>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</si>
  <si>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</si>
  <si>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</si>
  <si>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</si>
  <si>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</si>
  <si>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</si>
  <si>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</si>
  <si>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</si>
  <si>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</si>
  <si>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</si>
  <si>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</si>
  <si>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</si>
  <si>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</si>
  <si>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</si>
  <si>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</si>
  <si>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</si>
  <si>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</si>
  <si>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</si>
  <si>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</si>
  <si>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</si>
  <si>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</si>
  <si>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</si>
  <si>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</si>
  <si>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</si>
  <si>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</si>
  <si>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</si>
  <si>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</si>
  <si>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</si>
  <si>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</si>
  <si>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</si>
  <si>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</si>
  <si>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</si>
  <si>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</si>
  <si>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</si>
  <si>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</si>
  <si>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</si>
  <si>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</si>
  <si>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</si>
  <si>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</si>
  <si>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</si>
  <si>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</si>
  <si>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</si>
  <si>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</si>
  <si>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</si>
  <si>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</si>
  <si>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</si>
  <si>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</si>
  <si>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</si>
  <si>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</si>
  <si>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</si>
  <si>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</si>
  <si>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</si>
  <si>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</si>
  <si>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</si>
  <si>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</si>
  <si>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</si>
  <si>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</si>
  <si>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</si>
  <si>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</si>
  <si>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</si>
  <si>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</si>
  <si>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</si>
  <si>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</si>
  <si>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</si>
  <si>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</si>
  <si>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</si>
  <si>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</si>
  <si>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</si>
  <si>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</si>
  <si>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</si>
  <si>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</si>
  <si>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</si>
  <si>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</si>
  <si>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</si>
  <si>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</si>
  <si>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</si>
  <si>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</si>
  <si>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</si>
  <si>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</si>
  <si>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</si>
  <si>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</si>
  <si>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</si>
  <si>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</si>
  <si>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</si>
  <si>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</si>
  <si>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</si>
  <si>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</si>
  <si>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</si>
  <si>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</si>
  <si>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</si>
  <si>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</si>
  <si>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</si>
  <si>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</si>
  <si>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</si>
  <si>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</si>
  <si>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</si>
  <si>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</si>
  <si>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</si>
  <si>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</si>
  <si>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</si>
  <si>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</si>
  <si>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</si>
  <si>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</si>
  <si>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</si>
  <si>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</si>
  <si>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</si>
  <si>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</si>
  <si>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</si>
  <si>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</si>
  <si>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</si>
  <si>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</si>
  <si>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</si>
  <si>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</si>
  <si>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</si>
  <si>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</si>
  <si>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</si>
  <si>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</si>
  <si>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</si>
  <si>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</si>
  <si>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</si>
  <si>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</si>
  <si>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</si>
  <si>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</si>
  <si>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</si>
  <si>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</si>
  <si>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</si>
  <si>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</si>
  <si>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</si>
  <si>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</si>
  <si>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</si>
  <si>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</si>
  <si>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</si>
  <si>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</si>
  <si>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</si>
  <si>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</si>
  <si>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</si>
  <si>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</si>
  <si>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</si>
  <si>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</si>
  <si>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</si>
  <si>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</si>
  <si>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</si>
  <si>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</si>
  <si>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</si>
  <si>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</si>
  <si>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</si>
  <si>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</si>
  <si>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</si>
  <si>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</si>
  <si>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</si>
  <si>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</si>
  <si>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</si>
  <si>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</si>
  <si>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</si>
  <si>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</si>
  <si>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</si>
  <si>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</si>
  <si>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</si>
  <si>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</si>
  <si>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</si>
  <si>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</si>
  <si>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</si>
  <si>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</si>
  <si>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</si>
  <si>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</si>
  <si>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</si>
  <si>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</si>
  <si>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</si>
  <si>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</si>
  <si>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</si>
  <si>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</si>
  <si>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</si>
  <si>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</si>
  <si>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</si>
  <si>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</si>
  <si>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</si>
  <si>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</si>
  <si>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</si>
  <si>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</si>
  <si>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</si>
  <si>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</si>
  <si>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</si>
  <si>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</si>
  <si>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</si>
  <si>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</si>
  <si>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</si>
  <si>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</si>
  <si>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</si>
  <si>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</si>
  <si>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</si>
  <si>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</si>
  <si>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</si>
  <si>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</si>
  <si>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</si>
  <si>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</si>
  <si>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</si>
  <si>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</si>
  <si>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</si>
  <si>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</si>
  <si>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</si>
  <si>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</si>
  <si>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</si>
  <si>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</si>
  <si>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</si>
  <si>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</si>
  <si>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</si>
  <si>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</si>
  <si>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</si>
  <si>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</si>
  <si>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</si>
  <si>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</si>
  <si>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</si>
  <si>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</si>
  <si>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</si>
  <si>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</si>
  <si>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</si>
  <si>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</si>
  <si>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</si>
  <si>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</si>
  <si>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</si>
  <si>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</si>
  <si>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</si>
  <si>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</si>
  <si>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</si>
  <si>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</si>
  <si>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</si>
  <si>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</si>
  <si>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</si>
  <si>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</si>
  <si>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</si>
  <si>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</si>
  <si>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</si>
  <si>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</si>
  <si>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</si>
  <si>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</si>
  <si>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</si>
  <si>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</si>
  <si>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</si>
  <si>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</si>
  <si>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</si>
  <si>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</si>
  <si>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</si>
  <si>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</si>
  <si>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</si>
  <si>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</si>
  <si>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</si>
  <si>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</si>
  <si>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</si>
  <si>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</si>
  <si>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</si>
  <si>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</si>
  <si>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</si>
  <si>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</si>
  <si>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</si>
  <si>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</si>
  <si>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</si>
  <si>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</si>
  <si>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</si>
  <si>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</si>
  <si>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</si>
  <si>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</si>
  <si>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</si>
  <si>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</si>
  <si>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</si>
  <si>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</si>
  <si>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</si>
  <si>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</si>
  <si>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</si>
  <si>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</si>
  <si>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</si>
  <si>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</si>
  <si>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</si>
  <si>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</si>
  <si>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</si>
  <si>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</si>
  <si>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</si>
  <si>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</si>
  <si>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</si>
  <si>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</si>
  <si>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</si>
  <si>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</si>
  <si>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</si>
  <si>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</si>
  <si>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</si>
  <si>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</si>
  <si>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</si>
  <si>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</si>
  <si>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</si>
  <si>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</si>
  <si>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</si>
  <si>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</si>
  <si>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</si>
  <si>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</si>
  <si>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</si>
  <si>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</si>
  <si>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</si>
  <si>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</si>
  <si>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</si>
  <si>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</si>
  <si>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</si>
  <si>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</si>
  <si>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</si>
  <si>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</si>
  <si>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</si>
  <si>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</si>
  <si>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</si>
  <si>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</si>
  <si>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</si>
  <si>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</si>
  <si>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</si>
  <si>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</si>
  <si>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</si>
  <si>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</si>
  <si>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</si>
  <si>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</si>
  <si>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</si>
  <si>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</si>
  <si>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</si>
  <si>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</si>
  <si>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</si>
  <si>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</si>
  <si>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</si>
  <si>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</si>
  <si>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</si>
  <si>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</si>
  <si>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</si>
  <si>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</si>
  <si>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</si>
  <si>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</si>
  <si>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</si>
  <si>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</si>
  <si>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</si>
  <si>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</si>
  <si>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</si>
  <si>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</si>
  <si>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</si>
  <si>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</si>
  <si>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</si>
  <si>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</si>
  <si>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</si>
  <si>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</si>
  <si>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</si>
  <si>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</si>
  <si>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</si>
  <si>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</si>
  <si>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</si>
  <si>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</si>
  <si>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</si>
  <si>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</si>
  <si>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</si>
  <si>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</si>
  <si>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</si>
  <si>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</si>
  <si>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</si>
  <si>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</si>
  <si>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</si>
  <si>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</si>
  <si>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</si>
  <si>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</si>
  <si>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</si>
  <si>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</si>
  <si>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</si>
  <si>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</si>
  <si>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</si>
  <si>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</si>
  <si>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</si>
  <si>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</si>
  <si>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</si>
  <si>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</si>
  <si>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</si>
  <si>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</si>
  <si>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</si>
  <si>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</si>
  <si>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</si>
  <si>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</si>
  <si>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</si>
  <si>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</si>
  <si>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</si>
  <si>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</si>
  <si>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</si>
  <si>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</si>
  <si>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</si>
  <si>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</si>
  <si>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</si>
  <si>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</si>
  <si>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</si>
  <si>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</si>
  <si>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</si>
  <si>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</si>
  <si>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</si>
  <si>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</si>
  <si>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</si>
  <si>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</si>
  <si>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</si>
  <si>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</si>
  <si>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</si>
  <si>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</si>
  <si>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</si>
  <si>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</si>
  <si>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</si>
  <si>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</si>
  <si>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</si>
  <si>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</si>
  <si>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</si>
  <si>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</si>
  <si>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</si>
  <si>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</si>
  <si>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</si>
  <si>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</si>
  <si>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</si>
  <si>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</si>
  <si>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</si>
  <si>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</si>
  <si>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</si>
  <si>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</si>
  <si>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</si>
  <si>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</si>
  <si>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</si>
  <si>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</si>
  <si>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</si>
  <si>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</si>
  <si>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</si>
  <si>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</si>
  <si>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</si>
  <si>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</si>
  <si>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</si>
  <si>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</si>
  <si>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</si>
  <si>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</si>
  <si>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</si>
  <si>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</si>
  <si>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</si>
  <si>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</si>
  <si>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</si>
  <si>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</si>
  <si>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</si>
  <si>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</si>
  <si>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</si>
  <si>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</si>
  <si>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</si>
  <si>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</si>
  <si>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</si>
  <si>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</si>
  <si>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</si>
  <si>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</si>
  <si>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</si>
  <si>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</si>
  <si>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</si>
  <si>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</si>
  <si>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</si>
  <si>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</si>
  <si>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</si>
  <si>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</si>
  <si>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</si>
  <si>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</si>
  <si>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</si>
  <si>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</si>
  <si>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</si>
  <si>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</si>
  <si>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</si>
  <si>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</si>
  <si>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</si>
  <si>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</si>
  <si>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</si>
  <si>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</si>
  <si>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</si>
  <si>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</si>
  <si>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</si>
  <si>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</si>
  <si>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</si>
  <si>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</si>
  <si>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</si>
  <si>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</si>
  <si>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</si>
  <si>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</si>
  <si>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</si>
  <si>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</si>
  <si>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</si>
  <si>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</si>
  <si>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</si>
  <si>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</si>
  <si>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</si>
  <si>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</si>
  <si>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</si>
  <si>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</si>
  <si>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</si>
  <si>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</si>
  <si>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</si>
  <si>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</si>
  <si>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</si>
  <si>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</si>
  <si>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</si>
  <si>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</si>
  <si>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</si>
  <si>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</si>
  <si>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</si>
  <si>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</si>
  <si>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</si>
  <si>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</si>
  <si>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</si>
  <si>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</si>
  <si>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</si>
  <si>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</si>
  <si>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</si>
  <si>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</si>
  <si>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</si>
  <si>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</si>
  <si>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</si>
  <si>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</si>
  <si>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</si>
  <si>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</si>
  <si>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</si>
  <si>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</si>
  <si>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</si>
  <si>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</si>
  <si>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</si>
  <si>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</si>
  <si>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</si>
  <si>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</si>
  <si>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</si>
  <si>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</si>
  <si>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</si>
  <si>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</si>
  <si>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</si>
  <si>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</si>
  <si>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</si>
  <si>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</si>
  <si>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</si>
  <si>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</si>
  <si>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</si>
  <si>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</si>
  <si>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</si>
  <si>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</si>
  <si>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</si>
  <si>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</si>
  <si>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</si>
  <si>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</si>
  <si>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</si>
  <si>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</si>
  <si>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</si>
  <si>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</si>
  <si>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</si>
  <si>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</si>
  <si>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</si>
  <si>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</si>
  <si>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</si>
  <si>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</si>
  <si>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</si>
  <si>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</si>
  <si>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</si>
  <si>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</si>
  <si>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</si>
  <si>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</si>
  <si>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</si>
  <si>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</si>
  <si>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</si>
  <si>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</si>
  <si>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</si>
  <si>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</si>
  <si>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</si>
  <si>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</si>
  <si>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</si>
  <si>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</si>
  <si>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</si>
  <si>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</si>
  <si>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</si>
  <si>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</si>
  <si>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</si>
  <si>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</si>
  <si>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</si>
  <si>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</si>
  <si>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</si>
  <si>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</si>
  <si>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</si>
  <si>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</si>
  <si>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</si>
  <si>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</si>
  <si>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</si>
  <si>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</si>
  <si>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</si>
  <si>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</si>
  <si>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</si>
  <si>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</si>
  <si>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</si>
  <si>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</si>
  <si>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</si>
  <si>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</si>
  <si>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</si>
  <si>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</si>
  <si>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</si>
  <si>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</si>
  <si>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</si>
  <si>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</si>
  <si>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</si>
  <si>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</si>
  <si>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</si>
  <si>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</si>
  <si>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</si>
  <si>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</si>
  <si>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</si>
  <si>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</si>
  <si>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</si>
  <si>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</si>
  <si>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</si>
  <si>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</si>
  <si>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</si>
  <si>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</si>
  <si>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</si>
  <si>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</si>
  <si>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</si>
  <si>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</si>
  <si>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</si>
  <si>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</si>
  <si>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</si>
  <si>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</si>
  <si>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</si>
  <si>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</si>
  <si>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</si>
  <si>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</si>
  <si>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</si>
  <si>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</si>
  <si>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</si>
  <si>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</si>
  <si>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</si>
  <si>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</si>
  <si>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</si>
  <si>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</si>
  <si>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</si>
  <si>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</si>
  <si>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</si>
  <si>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</si>
  <si>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</si>
  <si>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</si>
  <si>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</si>
  <si>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</si>
  <si>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</si>
  <si>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</si>
  <si>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</si>
  <si>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</si>
  <si>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</si>
  <si>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</si>
  <si>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</si>
  <si>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</si>
  <si>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</si>
  <si>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</si>
  <si>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</si>
  <si>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</si>
  <si>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</si>
  <si>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</si>
  <si>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</si>
  <si>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</si>
  <si>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</si>
  <si>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</si>
  <si>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</si>
  <si>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</si>
  <si>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</si>
  <si>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</si>
  <si>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</si>
  <si>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</si>
  <si>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</si>
  <si>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</si>
  <si>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</si>
  <si>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</si>
  <si>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</si>
  <si>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</si>
  <si>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</si>
  <si>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</si>
  <si>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</si>
  <si>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</si>
  <si>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</si>
  <si>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</si>
  <si>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</si>
  <si>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</si>
  <si>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</si>
  <si>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</si>
  <si>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</si>
  <si>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</si>
  <si>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</si>
  <si>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</si>
  <si>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</si>
  <si>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</si>
  <si>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</si>
  <si>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</si>
  <si>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</si>
  <si>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</si>
  <si>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</si>
  <si>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</si>
  <si>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</si>
  <si>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</si>
  <si>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</si>
  <si>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</si>
  <si>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</si>
  <si>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</si>
  <si>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</si>
  <si>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</si>
  <si>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</si>
  <si>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</si>
  <si>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</si>
  <si>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</si>
  <si>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</si>
  <si>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</si>
  <si>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</si>
  <si>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</si>
  <si>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</si>
  <si>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</si>
  <si>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</si>
  <si>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</si>
  <si>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</si>
  <si>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</si>
  <si>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</si>
  <si>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</si>
  <si>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</si>
  <si>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</si>
  <si>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</si>
  <si>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</si>
  <si>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</si>
  <si>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</si>
  <si>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</si>
  <si>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</si>
  <si>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</si>
  <si>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</si>
  <si>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</si>
  <si>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</si>
  <si>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</si>
  <si>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</si>
  <si>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</si>
  <si>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</si>
  <si>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</si>
  <si>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</si>
  <si>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</si>
  <si>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</si>
  <si>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</si>
  <si>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</si>
  <si>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</si>
  <si>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</si>
  <si>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</si>
  <si>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</si>
  <si>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</si>
  <si>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</si>
  <si>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</si>
  <si>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</si>
  <si>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</si>
  <si>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</si>
  <si>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</si>
  <si>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</si>
  <si>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</si>
  <si>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</si>
  <si>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</si>
  <si>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</si>
  <si>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</si>
  <si>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</si>
  <si>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</si>
  <si>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</si>
  <si>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</si>
  <si>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</si>
  <si>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</si>
  <si>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</si>
  <si>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</si>
  <si>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</si>
  <si>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</si>
  <si>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</si>
  <si>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</si>
  <si>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</si>
  <si>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</si>
  <si>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</si>
  <si>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</si>
  <si>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</si>
  <si>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</si>
  <si>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</si>
  <si>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</si>
  <si>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</si>
  <si>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</si>
  <si>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</si>
  <si>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</si>
  <si>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</si>
  <si>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</si>
  <si>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</si>
  <si>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</si>
  <si>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</si>
  <si>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</si>
  <si>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</si>
  <si>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</si>
  <si>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</si>
  <si>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</si>
  <si>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</si>
  <si>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</si>
  <si>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</si>
  <si>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</si>
  <si>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</si>
  <si>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</si>
  <si>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</si>
  <si>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</si>
  <si>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</si>
  <si>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</si>
  <si>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</si>
  <si>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</si>
  <si>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</si>
  <si>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</si>
  <si>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</si>
  <si>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</si>
  <si>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</si>
  <si>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</si>
  <si>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</si>
  <si>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</si>
  <si>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</si>
  <si>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</si>
  <si>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</si>
  <si>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</si>
  <si>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</si>
  <si>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</si>
  <si>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</si>
  <si>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</si>
  <si>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</si>
  <si>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</si>
  <si>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</si>
  <si>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</si>
  <si>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</si>
  <si>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</si>
  <si>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</si>
  <si>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</si>
  <si>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</si>
  <si>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</si>
  <si>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</si>
  <si>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</si>
  <si>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</si>
  <si>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</si>
  <si>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</si>
  <si>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</si>
  <si>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</si>
  <si>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</si>
  <si>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</si>
  <si>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</si>
  <si>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</si>
  <si>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</si>
  <si>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</si>
  <si>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</si>
  <si>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</si>
  <si>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</si>
  <si>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</si>
  <si>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</si>
  <si>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</si>
  <si>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</si>
  <si>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</si>
  <si>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</si>
  <si>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</si>
  <si>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</si>
  <si>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</si>
  <si>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</si>
  <si>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</si>
  <si>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</si>
  <si>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</si>
  <si>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</si>
  <si>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</si>
  <si>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</si>
  <si>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</si>
  <si>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</si>
  <si>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</si>
  <si>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</si>
  <si>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</si>
  <si>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</si>
  <si>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</si>
  <si>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</si>
  <si>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</si>
  <si>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</si>
  <si>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</si>
  <si>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</si>
  <si>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</si>
  <si>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</si>
  <si>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</si>
  <si>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</si>
  <si>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</si>
  <si>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</si>
  <si>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</si>
  <si>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</si>
  <si>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</si>
  <si>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</si>
  <si>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</si>
  <si>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</si>
  <si>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</si>
  <si>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</si>
  <si>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</si>
  <si>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</si>
  <si>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</si>
  <si>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</si>
  <si>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</si>
  <si>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</si>
  <si>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</si>
  <si>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</si>
  <si>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</si>
  <si>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</si>
  <si>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</si>
  <si>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</si>
  <si>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</si>
  <si>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</si>
  <si>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</si>
  <si>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</si>
  <si>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</si>
  <si>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</si>
  <si>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</si>
  <si>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</si>
  <si>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</si>
  <si>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</si>
  <si>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</si>
  <si>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</si>
  <si>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</si>
  <si>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</si>
  <si>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</si>
  <si>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</si>
  <si>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</si>
  <si>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</si>
  <si>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</si>
  <si>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</si>
  <si>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</si>
  <si>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</si>
  <si>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</si>
  <si>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</si>
  <si>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</si>
  <si>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</si>
  <si>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</si>
  <si>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</si>
  <si>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</si>
  <si>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</si>
  <si>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</si>
  <si>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</si>
  <si>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</si>
  <si>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</si>
  <si>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</si>
  <si>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</si>
  <si>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</si>
  <si>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</si>
  <si>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</si>
  <si>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</si>
  <si>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</si>
  <si>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</si>
  <si>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</si>
  <si>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</si>
  <si>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</si>
  <si>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</si>
  <si>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</si>
  <si>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</si>
  <si>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</si>
  <si>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</si>
  <si>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</si>
  <si>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</si>
  <si>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</si>
  <si>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</si>
  <si>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</si>
  <si>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</si>
  <si>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</si>
  <si>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</si>
  <si>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</si>
  <si>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</si>
  <si>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</si>
  <si>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</si>
  <si>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</si>
  <si>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</si>
  <si>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</si>
  <si>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</si>
  <si>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</si>
  <si>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</si>
  <si>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</si>
  <si>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</si>
  <si>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</si>
  <si>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</si>
  <si>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</si>
  <si>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</si>
  <si>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</si>
  <si>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</si>
  <si>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</si>
  <si>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</si>
  <si>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</si>
  <si>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</si>
  <si>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</si>
  <si>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</si>
  <si>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</si>
  <si>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</si>
  <si>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</si>
  <si>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</si>
  <si>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</si>
  <si>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</si>
  <si>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</si>
  <si>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</si>
  <si>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</si>
  <si>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</si>
  <si>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</si>
  <si>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</si>
  <si>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</si>
  <si>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</si>
  <si>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</si>
  <si>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</si>
  <si>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</si>
  <si>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</si>
  <si>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</si>
  <si>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</si>
  <si>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</si>
  <si>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</si>
  <si>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</si>
  <si>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</si>
  <si>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</si>
  <si>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</si>
  <si>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</si>
  <si>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</si>
  <si>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</si>
  <si>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</si>
  <si>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</si>
  <si>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</si>
  <si>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</si>
  <si>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</si>
  <si>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</si>
  <si>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</si>
  <si>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</si>
  <si>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</si>
  <si>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</si>
  <si>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</si>
  <si>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</si>
  <si>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</si>
  <si>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</si>
  <si>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</si>
  <si>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</si>
  <si>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</si>
  <si>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</si>
  <si>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</si>
  <si>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</si>
  <si>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</si>
  <si>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</si>
  <si>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</si>
  <si>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</si>
  <si>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</si>
  <si>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</si>
  <si>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</si>
  <si>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</si>
  <si>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</si>
  <si>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</si>
  <si>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</si>
  <si>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</si>
  <si>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</si>
  <si>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</si>
  <si>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</si>
  <si>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</si>
  <si>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</si>
  <si>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</si>
  <si>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</si>
  <si>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</si>
  <si>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</si>
  <si>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</si>
  <si>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</si>
  <si>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</si>
  <si>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</si>
  <si>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</si>
  <si>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</si>
  <si>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</si>
  <si>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</si>
  <si>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</si>
  <si>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</si>
  <si>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</si>
  <si>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</si>
  <si>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</si>
  <si>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</si>
  <si>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</si>
  <si>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</si>
  <si>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</si>
  <si>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</si>
  <si>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</si>
  <si>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</si>
  <si>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</si>
  <si>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</si>
  <si>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</si>
  <si>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</si>
  <si>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</si>
  <si>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</si>
  <si>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</si>
  <si>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</si>
  <si>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</si>
  <si>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</si>
  <si>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</si>
  <si>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</si>
  <si>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</si>
  <si>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</si>
  <si>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</si>
  <si>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</si>
  <si>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</si>
  <si>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</si>
  <si>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</si>
  <si>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</si>
  <si>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</si>
  <si>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</si>
  <si>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</si>
  <si>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</si>
  <si>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</si>
  <si>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</si>
  <si>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</si>
  <si>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</si>
  <si>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</si>
  <si>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</si>
  <si>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</si>
  <si>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</si>
  <si>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</si>
  <si>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</si>
  <si>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</si>
  <si>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</si>
  <si>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</si>
  <si>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</si>
  <si>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</si>
  <si>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</si>
  <si>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</si>
  <si>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</si>
  <si>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</si>
  <si>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</si>
  <si>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</si>
  <si>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</si>
  <si>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</si>
  <si>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</si>
  <si>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</si>
  <si>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</si>
  <si>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</si>
  <si>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</si>
  <si>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</si>
  <si>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</si>
  <si>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</si>
  <si>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</si>
  <si>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</si>
  <si>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</si>
  <si>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</si>
  <si>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</si>
  <si>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</si>
  <si>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</si>
  <si>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</si>
  <si>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</si>
  <si>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</si>
  <si>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</si>
  <si>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</si>
  <si>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</si>
  <si>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</si>
  <si>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</si>
  <si>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</si>
  <si>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</si>
  <si>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</si>
  <si>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</si>
  <si>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</si>
  <si>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</si>
  <si>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</si>
  <si>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</si>
  <si>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</si>
  <si>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</si>
  <si>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</si>
  <si>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</si>
  <si>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</si>
  <si>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</si>
  <si>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</si>
  <si>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</si>
  <si>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</si>
  <si>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</si>
  <si>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</si>
  <si>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</si>
  <si>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</si>
  <si>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</si>
  <si>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</si>
  <si>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</si>
  <si>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</si>
  <si>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</si>
  <si>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</si>
  <si>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</si>
  <si>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</si>
  <si>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</si>
  <si>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</si>
  <si>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</si>
  <si>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</si>
  <si>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</si>
  <si>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</si>
  <si>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</si>
  <si>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</si>
  <si>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</si>
  <si>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</si>
  <si>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</si>
  <si>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</si>
  <si>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</si>
  <si>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</si>
  <si>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</si>
  <si>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</si>
  <si>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</si>
  <si>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</si>
  <si>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</si>
  <si>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</si>
  <si>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</si>
  <si>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</si>
  <si>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</si>
  <si>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</si>
  <si>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</si>
  <si>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</si>
  <si>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</si>
  <si>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</si>
  <si>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</si>
  <si>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</si>
  <si>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</si>
  <si>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</si>
  <si>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</si>
  <si>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</si>
  <si>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</si>
  <si>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</si>
  <si>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</si>
  <si>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</si>
  <si>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</si>
  <si>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</si>
  <si>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</si>
  <si>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</si>
  <si>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</si>
  <si>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</si>
  <si>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</si>
  <si>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</si>
  <si>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</si>
  <si>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</si>
  <si>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</si>
  <si>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</si>
  <si>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</si>
  <si>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</si>
  <si>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</si>
  <si>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</si>
  <si>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</si>
  <si>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</si>
  <si>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</si>
  <si>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</si>
  <si>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</si>
  <si>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</si>
  <si>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</si>
  <si>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</si>
  <si>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</si>
  <si>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</si>
  <si>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</si>
  <si>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</si>
  <si>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</si>
  <si>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</si>
  <si>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</si>
  <si>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</si>
  <si>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</si>
  <si>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</si>
  <si>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</si>
  <si>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</si>
  <si>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</si>
  <si>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</si>
  <si>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</si>
  <si>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</si>
  <si>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</si>
  <si>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</si>
  <si>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</si>
  <si>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</si>
  <si>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</si>
  <si>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</si>
  <si>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</si>
  <si>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</si>
  <si>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</si>
  <si>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</si>
  <si>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</si>
  <si>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</si>
  <si>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</si>
  <si>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</si>
  <si>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</si>
  <si>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</si>
  <si>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</si>
  <si>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</si>
  <si>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</si>
  <si>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</si>
  <si>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</si>
  <si>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</si>
  <si>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</si>
  <si>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</si>
  <si>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</si>
  <si>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</si>
  <si>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</si>
  <si>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</si>
  <si>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</si>
  <si>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</si>
  <si>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</si>
  <si>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</si>
  <si>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</si>
  <si>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</si>
  <si>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</si>
  <si>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</si>
  <si>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</si>
  <si>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</si>
  <si>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</si>
  <si>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</si>
  <si>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</si>
  <si>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</si>
  <si>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</si>
  <si>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</si>
  <si>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</si>
  <si>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</si>
  <si>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</si>
  <si>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</si>
  <si>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</si>
  <si>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</si>
  <si>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</si>
  <si>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</si>
  <si>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</si>
  <si>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</si>
  <si>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</si>
  <si>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</si>
  <si>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</si>
  <si>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</si>
  <si>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</si>
  <si>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</si>
  <si>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</si>
  <si>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</si>
  <si>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</si>
  <si>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</si>
  <si>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</si>
  <si>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</si>
  <si>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</si>
  <si>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</si>
  <si>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</si>
  <si>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</si>
  <si>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</si>
  <si>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</si>
  <si>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</si>
  <si>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</si>
  <si>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</si>
  <si>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</si>
  <si>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</si>
  <si>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</si>
  <si>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</si>
  <si>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</si>
  <si>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</si>
  <si>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</si>
  <si>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</si>
  <si>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</si>
  <si>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</si>
  <si>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</si>
  <si>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</si>
  <si>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</si>
  <si>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</si>
  <si>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</si>
  <si>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</si>
  <si>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</si>
  <si>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</si>
  <si>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</si>
  <si>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</si>
  <si>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</si>
  <si>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</si>
  <si>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</si>
  <si>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</si>
  <si>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</si>
  <si>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</si>
  <si>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</si>
  <si>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</si>
  <si>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</si>
  <si>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</si>
  <si>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</si>
  <si>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</si>
  <si>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</si>
  <si>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</si>
  <si>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</si>
  <si>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</si>
  <si>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</si>
  <si>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</si>
  <si>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</si>
  <si>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</si>
  <si>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</si>
  <si>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</si>
  <si>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</si>
  <si>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</si>
  <si>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</si>
  <si>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</si>
  <si>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</si>
  <si>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</si>
  <si>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</si>
  <si>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</si>
  <si>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</si>
  <si>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</si>
  <si>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</si>
  <si>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</si>
  <si>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</si>
  <si>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</si>
  <si>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</si>
  <si>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</si>
  <si>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</si>
  <si>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</si>
  <si>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</si>
  <si>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</si>
  <si>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</si>
  <si>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</si>
  <si>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</si>
  <si>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</si>
  <si>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</si>
  <si>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</si>
  <si>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</si>
  <si>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</si>
  <si>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</si>
  <si>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</si>
  <si>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</si>
  <si>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</si>
  <si>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</si>
  <si>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</si>
  <si>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</si>
  <si>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</si>
  <si>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</si>
  <si>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</si>
  <si>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</si>
  <si>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</si>
  <si>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</si>
  <si>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</si>
  <si>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</si>
  <si>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</si>
  <si>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</si>
  <si>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</si>
  <si>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</si>
  <si>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</si>
  <si>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</si>
  <si>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</si>
  <si>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</si>
  <si>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</si>
  <si>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</si>
  <si>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</si>
  <si>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</si>
  <si>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</si>
  <si>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</si>
  <si>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</si>
  <si>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</si>
  <si>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</si>
  <si>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</si>
  <si>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</si>
  <si>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</si>
  <si>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</si>
  <si>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</si>
  <si>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</si>
  <si>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</si>
  <si>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</si>
  <si>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</si>
  <si>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</si>
  <si>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</si>
  <si>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</si>
  <si>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</si>
  <si>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</si>
  <si>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</si>
  <si>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</si>
  <si>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</si>
  <si>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</si>
  <si>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</si>
  <si>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</si>
  <si>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</si>
  <si>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</si>
  <si>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</si>
  <si>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</si>
  <si>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</si>
  <si>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</si>
  <si>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</si>
  <si>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</si>
  <si>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</si>
  <si>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</si>
  <si>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</si>
  <si>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</si>
  <si>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</si>
  <si>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</si>
  <si>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</si>
  <si>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</si>
  <si>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</si>
  <si>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</si>
  <si>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</si>
  <si>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</si>
  <si>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</si>
  <si>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</si>
  <si>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</si>
  <si>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</si>
  <si>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</si>
  <si>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</si>
  <si>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</si>
  <si>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</si>
  <si>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</si>
  <si>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</si>
  <si>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</si>
  <si>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</si>
  <si>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</si>
  <si>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</si>
  <si>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</si>
  <si>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</si>
  <si>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</si>
  <si>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</si>
  <si>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</si>
  <si>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</si>
  <si>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</si>
  <si>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</si>
  <si>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</si>
  <si>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</si>
  <si>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</si>
  <si>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</si>
  <si>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</si>
  <si>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</si>
  <si>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</si>
  <si>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</si>
  <si>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</si>
  <si>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</si>
  <si>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</si>
  <si>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</si>
  <si>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</si>
  <si>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</si>
  <si>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</si>
  <si>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</si>
  <si>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</si>
  <si>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</si>
  <si>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</si>
  <si>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</si>
  <si>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</si>
  <si>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</si>
  <si>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</si>
  <si>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</si>
  <si>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</si>
  <si>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</si>
  <si>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</si>
  <si>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</si>
  <si>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</si>
  <si>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</si>
  <si>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</si>
  <si>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</si>
  <si>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</si>
  <si>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</si>
  <si>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</si>
  <si>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</si>
  <si>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</si>
  <si>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</si>
  <si>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</si>
  <si>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</si>
  <si>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</si>
  <si>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</si>
  <si>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</si>
  <si>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</si>
  <si>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</si>
  <si>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</si>
  <si>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</si>
  <si>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</si>
  <si>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</si>
  <si>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</si>
  <si>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</si>
  <si>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</si>
  <si>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</si>
  <si>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</si>
  <si>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</si>
  <si>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</si>
  <si>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</si>
  <si>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</si>
  <si>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</si>
  <si>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</si>
  <si>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</si>
  <si>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</si>
  <si>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</si>
  <si>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</si>
  <si>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</si>
  <si>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</si>
  <si>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</si>
  <si>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</si>
  <si>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</si>
  <si>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</si>
  <si>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</si>
  <si>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</si>
  <si>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</si>
  <si>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</si>
  <si>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</si>
  <si>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</si>
  <si>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</si>
  <si>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</si>
  <si>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</si>
  <si>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</si>
  <si>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</si>
  <si>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</si>
  <si>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</si>
  <si>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</si>
  <si>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</si>
  <si>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</si>
  <si>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</si>
  <si>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</si>
  <si>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</si>
  <si>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</si>
  <si>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</si>
  <si>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</si>
  <si>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</si>
  <si>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</si>
  <si>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</si>
  <si>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</si>
  <si>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</si>
  <si>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</si>
  <si>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</si>
  <si>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</si>
  <si>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</si>
  <si>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</si>
  <si>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</si>
  <si>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</si>
  <si>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</si>
  <si>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</si>
  <si>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</si>
  <si>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</si>
  <si>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</si>
  <si>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</si>
  <si>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</si>
  <si>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</si>
  <si>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</si>
  <si>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</si>
  <si>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</si>
  <si>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</si>
  <si>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</si>
  <si>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</si>
  <si>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</si>
  <si>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</si>
  <si>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</si>
  <si>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</si>
  <si>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</si>
  <si>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</si>
  <si>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</si>
  <si>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</si>
  <si>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</si>
  <si>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</si>
  <si>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</si>
  <si>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</si>
  <si>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</si>
  <si>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</si>
  <si>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</si>
  <si>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</si>
  <si>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</si>
  <si>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</si>
  <si>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</si>
  <si>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</si>
  <si>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</si>
  <si>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</si>
  <si>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</si>
  <si>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</si>
  <si>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</si>
  <si>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</si>
  <si>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</si>
  <si>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</si>
  <si>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</si>
  <si>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</si>
  <si>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</si>
  <si>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</si>
  <si>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</si>
  <si>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</si>
  <si>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</si>
  <si>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</si>
  <si>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</si>
  <si>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</si>
  <si>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</si>
  <si>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</si>
  <si>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</si>
  <si>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</si>
  <si>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</si>
  <si>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</si>
  <si>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</si>
  <si>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</si>
  <si>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</si>
  <si>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</si>
  <si>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</si>
  <si>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</si>
  <si>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</si>
  <si>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</si>
  <si>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</si>
  <si>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</si>
  <si>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</si>
  <si>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</si>
  <si>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</si>
  <si>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</si>
  <si>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</si>
  <si>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</si>
  <si>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</si>
  <si>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</si>
  <si>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</si>
  <si>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</si>
  <si>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</si>
  <si>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</si>
  <si>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</si>
  <si>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</si>
  <si>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</si>
  <si>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</si>
  <si>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</si>
  <si>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</si>
  <si>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</si>
  <si>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</si>
  <si>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</si>
  <si>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</si>
  <si>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</si>
  <si>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</si>
  <si>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</si>
  <si>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</si>
  <si>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</si>
  <si>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</si>
  <si>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</si>
  <si>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</si>
  <si>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</si>
  <si>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</si>
  <si>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</si>
  <si>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</si>
  <si>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</si>
  <si>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</si>
  <si>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</si>
  <si>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</si>
  <si>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</si>
  <si>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</si>
  <si>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</si>
  <si>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</si>
  <si>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</si>
  <si>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</si>
  <si>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</si>
  <si>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</si>
  <si>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</si>
  <si>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</si>
  <si>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</si>
  <si>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</si>
  <si>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</si>
  <si>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</si>
  <si>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</si>
  <si>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</si>
  <si>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</si>
  <si>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</si>
  <si>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</si>
  <si>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</si>
  <si>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</si>
  <si>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</si>
  <si>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</si>
  <si>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</si>
  <si>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</si>
  <si>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</si>
  <si>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</si>
  <si>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</si>
  <si>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</si>
  <si>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</si>
  <si>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</si>
  <si>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</si>
  <si>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</si>
  <si>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</si>
  <si>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</si>
  <si>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</si>
  <si>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</si>
  <si>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</si>
  <si>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</si>
  <si>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</si>
  <si>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</si>
  <si>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</si>
  <si>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</si>
  <si>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</si>
  <si>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</si>
  <si>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</si>
  <si>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</si>
  <si>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</si>
  <si>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</si>
  <si>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</si>
  <si>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</si>
  <si>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</si>
  <si>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</si>
  <si>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</si>
  <si>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</si>
  <si>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</si>
  <si>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</si>
  <si>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</si>
  <si>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</si>
  <si>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</si>
  <si>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</si>
  <si>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</si>
  <si>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</si>
  <si>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</si>
  <si>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</si>
  <si>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</si>
  <si>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</si>
  <si>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</si>
  <si>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</si>
  <si>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</si>
  <si>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</si>
  <si>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</si>
  <si>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</si>
  <si>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</si>
  <si>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</si>
  <si>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</si>
  <si>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</si>
  <si>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</si>
  <si>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</si>
  <si>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</si>
  <si>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</si>
  <si>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</si>
  <si>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</si>
  <si>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</si>
  <si>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</si>
  <si>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</si>
  <si>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</si>
  <si>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</si>
  <si>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</si>
  <si>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</si>
  <si>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</si>
  <si>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</si>
  <si>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</si>
  <si>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</si>
  <si>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</si>
  <si>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</si>
  <si>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</si>
  <si>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</si>
  <si>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</si>
  <si>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</si>
  <si>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</si>
  <si>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</si>
  <si>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</si>
  <si>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</si>
  <si>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</si>
  <si>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</si>
  <si>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</si>
  <si>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</si>
  <si>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</si>
  <si>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</si>
  <si>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</si>
  <si>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</si>
  <si>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</si>
  <si>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</si>
  <si>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</si>
  <si>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</si>
  <si>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</si>
  <si>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</si>
  <si>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</si>
  <si>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</si>
  <si>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</si>
  <si>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</si>
  <si>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</si>
  <si>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</si>
  <si>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</si>
  <si>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</si>
  <si>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</si>
  <si>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</si>
  <si>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</si>
  <si>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</si>
  <si>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</si>
  <si>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</si>
  <si>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</si>
  <si>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</si>
  <si>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</si>
  <si>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</si>
  <si>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</si>
  <si>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</si>
  <si>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</si>
  <si>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</si>
  <si>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</si>
  <si>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</si>
  <si>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</si>
  <si>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</si>
  <si>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</si>
  <si>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</si>
  <si>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</si>
  <si>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</si>
  <si>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</si>
  <si>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</si>
  <si>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</si>
  <si>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</si>
  <si>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</si>
  <si>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</si>
  <si>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</si>
  <si>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</si>
  <si>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</si>
  <si>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</si>
  <si>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</si>
  <si>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</si>
  <si>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</si>
  <si>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</si>
  <si>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</si>
  <si>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</si>
  <si>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</si>
  <si>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</si>
  <si>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</si>
  <si>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</si>
  <si>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</si>
  <si>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</si>
  <si>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</si>
  <si>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</si>
  <si>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</si>
  <si>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</si>
  <si>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</si>
  <si>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</si>
  <si>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</si>
  <si>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</si>
  <si>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</si>
  <si>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</si>
  <si>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</si>
  <si>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</si>
  <si>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</si>
  <si>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</si>
  <si>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</si>
  <si>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</si>
  <si>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</si>
  <si>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</si>
  <si>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</si>
  <si>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</si>
  <si>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</si>
  <si>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</si>
  <si>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</si>
  <si>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</si>
  <si>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</si>
  <si>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</si>
  <si>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</si>
  <si>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</si>
  <si>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</si>
  <si>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</si>
  <si>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</si>
  <si>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</si>
  <si>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</si>
  <si>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</si>
  <si>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</si>
  <si>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</si>
  <si>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</si>
  <si>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</si>
  <si>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</si>
  <si>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</si>
  <si>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</si>
  <si>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</si>
  <si>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</si>
  <si>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</si>
  <si>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</si>
  <si>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</si>
  <si>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</si>
  <si>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</si>
  <si>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</si>
  <si>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</si>
  <si>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</si>
  <si>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</si>
  <si>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</si>
  <si>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</si>
  <si>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</si>
  <si>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</si>
  <si>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</si>
  <si>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</si>
  <si>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</si>
  <si>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</si>
  <si>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</si>
  <si>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</si>
  <si>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</si>
  <si>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</si>
  <si>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</si>
  <si>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</si>
  <si>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</si>
  <si>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</si>
  <si>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</si>
  <si>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</si>
  <si>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</si>
  <si>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</si>
  <si>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</si>
  <si>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</si>
  <si>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</si>
  <si>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</si>
  <si>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</si>
  <si>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</si>
  <si>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</si>
  <si>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</si>
  <si>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</si>
  <si>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</si>
  <si>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</si>
  <si>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</si>
  <si>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</si>
  <si>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</si>
  <si>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</si>
  <si>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</si>
  <si>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</si>
  <si>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</si>
  <si>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</si>
  <si>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</si>
  <si>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</si>
  <si>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</si>
  <si>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</si>
  <si>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</si>
  <si>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</si>
  <si>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</si>
  <si>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</si>
  <si>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</si>
  <si>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</si>
  <si>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</si>
  <si>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</si>
  <si>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</si>
  <si>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</si>
  <si>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</si>
  <si>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</si>
  <si>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</si>
  <si>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</si>
  <si>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</si>
  <si>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</si>
  <si>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</si>
  <si>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</si>
  <si>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</si>
  <si>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</si>
  <si>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</si>
  <si>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</si>
  <si>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</si>
  <si>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</si>
  <si>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</si>
  <si>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</si>
  <si>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</si>
  <si>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</si>
  <si>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</si>
  <si>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</si>
  <si>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</si>
  <si>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</si>
  <si>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</si>
  <si>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</si>
  <si>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</si>
  <si>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</si>
  <si>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</si>
  <si>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</si>
  <si>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</si>
  <si>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</si>
  <si>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</si>
  <si>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</si>
  <si>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</si>
  <si>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</si>
  <si>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</si>
  <si>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</si>
  <si>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</si>
  <si>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</si>
  <si>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</si>
  <si>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</si>
  <si>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</si>
  <si>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</si>
  <si>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</si>
  <si>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</si>
  <si>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</si>
  <si>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</si>
  <si>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</si>
  <si>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</si>
  <si>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</si>
  <si>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</si>
  <si>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</si>
  <si>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</si>
  <si>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</si>
  <si>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</si>
  <si>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</si>
  <si>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</si>
  <si>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</si>
  <si>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</si>
  <si>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</si>
  <si>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</si>
  <si>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</si>
  <si>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</si>
  <si>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</si>
  <si>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</si>
  <si>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</si>
  <si>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</si>
  <si>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</si>
  <si>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</si>
  <si>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</si>
  <si>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</si>
  <si>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</si>
  <si>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</si>
  <si>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</si>
  <si>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</si>
  <si>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</si>
  <si>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</si>
  <si>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</si>
  <si>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</si>
  <si>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</si>
  <si>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</si>
  <si>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</si>
  <si>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</si>
  <si>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</si>
  <si>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</si>
  <si>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</si>
  <si>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</si>
  <si>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</si>
  <si>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</si>
  <si>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</si>
  <si>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</si>
  <si>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</si>
  <si>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</si>
  <si>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</si>
  <si>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</si>
  <si>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</si>
  <si>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</si>
  <si>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</si>
  <si>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</si>
  <si>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</si>
  <si>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</si>
  <si>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</si>
  <si>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</si>
  <si>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</si>
  <si>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</si>
  <si>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</si>
  <si>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</si>
  <si>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</si>
  <si>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</si>
  <si>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</si>
  <si>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</si>
  <si>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</si>
  <si>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</si>
  <si>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</si>
  <si>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</si>
  <si>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</si>
  <si>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</si>
  <si>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</si>
  <si>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</si>
  <si>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</si>
  <si>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</si>
  <si>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</si>
  <si>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</si>
  <si>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</si>
  <si>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</si>
  <si>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</si>
  <si>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</si>
  <si>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</si>
  <si>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</si>
  <si>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</si>
  <si>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</si>
  <si>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</si>
  <si>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</si>
  <si>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</si>
  <si>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</si>
  <si>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</si>
  <si>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</si>
  <si>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</si>
  <si>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</si>
  <si>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</si>
  <si>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</si>
  <si>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</si>
  <si>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</si>
  <si>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</si>
  <si>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</si>
  <si>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</si>
  <si>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</si>
  <si>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</si>
  <si>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</si>
  <si>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</si>
  <si>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</si>
  <si>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</si>
  <si>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</si>
  <si>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</si>
  <si>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</si>
  <si>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</si>
  <si>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</si>
  <si>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</si>
  <si>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</si>
  <si>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</si>
  <si>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</si>
  <si>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</si>
  <si>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</si>
  <si>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</si>
  <si>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</si>
  <si>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</si>
  <si>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</si>
  <si>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</si>
  <si>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</si>
  <si>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</si>
  <si>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</si>
  <si>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</si>
  <si>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</si>
  <si>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</si>
  <si>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</si>
  <si>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</si>
  <si>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</si>
  <si>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</si>
  <si>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</si>
  <si>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</si>
  <si>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</si>
  <si>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</si>
  <si>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</si>
  <si>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</si>
  <si>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</si>
  <si>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</si>
  <si>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</si>
  <si>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</si>
  <si>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</si>
  <si>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</si>
  <si>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</si>
  <si>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</si>
  <si>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</si>
  <si>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</si>
  <si>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</si>
  <si>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</si>
  <si>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</si>
  <si>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</si>
  <si>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</si>
  <si>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</si>
  <si>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</si>
  <si>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</si>
  <si>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</si>
  <si>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</si>
  <si>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</si>
  <si>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</si>
  <si>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</si>
  <si>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</si>
  <si>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</si>
  <si>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</si>
  <si>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</si>
  <si>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</si>
  <si>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</si>
  <si>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</si>
  <si>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</si>
  <si>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</si>
  <si>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</si>
  <si>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</si>
  <si>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</si>
  <si>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</si>
  <si>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</si>
  <si>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</si>
  <si>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</si>
  <si>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</si>
  <si>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</si>
  <si>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</si>
  <si>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</si>
  <si>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</si>
  <si>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</si>
  <si>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</si>
  <si>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</si>
  <si>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</si>
  <si>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</si>
  <si>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</si>
  <si>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</si>
  <si>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</si>
  <si>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</si>
  <si>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</si>
  <si>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</si>
  <si>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</si>
  <si>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</si>
  <si>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</si>
  <si>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</si>
  <si>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</si>
  <si>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</si>
  <si>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</si>
  <si>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</si>
  <si>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</si>
  <si>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</si>
  <si>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</si>
  <si>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</si>
  <si>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</si>
  <si>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</si>
  <si>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</si>
  <si>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</si>
  <si>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</si>
  <si>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</si>
  <si>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</si>
  <si>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</si>
  <si>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</si>
  <si>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</si>
  <si>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</si>
  <si>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</si>
  <si>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</si>
  <si>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</si>
  <si>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</si>
  <si>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</si>
  <si>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</si>
  <si>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</si>
  <si>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</si>
  <si>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</si>
  <si>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</si>
  <si>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</si>
  <si>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</si>
  <si>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</si>
  <si>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</si>
  <si>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</si>
  <si>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</si>
  <si>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</si>
  <si>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</si>
  <si>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</si>
  <si>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</si>
  <si>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</si>
  <si>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</si>
  <si>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</si>
  <si>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</si>
  <si>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</si>
  <si>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</si>
  <si>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</si>
  <si>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</si>
  <si>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</si>
  <si>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</si>
  <si>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</si>
  <si>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</si>
  <si>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</si>
  <si>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</si>
  <si>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</si>
  <si>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</si>
  <si>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</si>
  <si>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</si>
  <si>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</si>
  <si>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</si>
  <si>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</si>
  <si>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</si>
  <si>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</si>
  <si>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</si>
  <si>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</si>
  <si>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</si>
  <si>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</si>
  <si>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</si>
  <si>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</si>
  <si>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</si>
  <si>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</si>
  <si>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</si>
  <si>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educacion inicial en el marco de la atencion integral en Centros de Desarrollo Infantil-CDI-,de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</si>
  <si>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Apoyo a las familias  en formacion y desarrollo, Modalidad Educador Familiar</t>
  </si>
  <si>
    <t>7626041146</t>
  </si>
  <si>
    <t>7626031371</t>
  </si>
  <si>
    <t>762606173</t>
  </si>
  <si>
    <t>Brindar atencion a la Primera Infancia niños y niñas menores de 6 años y apoyar  a mujeres gestantes</t>
  </si>
  <si>
    <t>762606139</t>
  </si>
  <si>
    <t>Brindar a traves de la Modalidad  Lactante y preescolar atencion a niños menores de 6 años</t>
  </si>
  <si>
    <t>762607052</t>
  </si>
  <si>
    <t>762607343</t>
  </si>
  <si>
    <t>7626080394</t>
  </si>
  <si>
    <t>Brindar atencion a la Primera Infancia niños y niñas menores de 6 años y apoyar  a las familias.</t>
  </si>
  <si>
    <t>762608582</t>
  </si>
  <si>
    <t>762609940</t>
  </si>
  <si>
    <t>Brindar atencion a la Primera Infancia niños y niñas menores de 5 años y apoyar  a las familias.</t>
  </si>
  <si>
    <t>762609655</t>
  </si>
  <si>
    <t>762610127</t>
  </si>
  <si>
    <t>762610422</t>
  </si>
  <si>
    <t>Brindar atencion a la Primera Infancia niños y niñas  de 0- 5 años y apoyar  a las familias.</t>
  </si>
  <si>
    <t>762611375</t>
  </si>
  <si>
    <t>Brindar a traves de la Modalidad  Lactante y preescolar atencion a niños menores de 5 años</t>
  </si>
  <si>
    <t>762611259</t>
  </si>
  <si>
    <t>Brindar atencion a la Primera Infancia niños y niñas  menores de 5 años y apoyar  a las familias.</t>
  </si>
  <si>
    <t>76261290</t>
  </si>
  <si>
    <t>Brindar a traves de la Modalidad  Lactante y preescolar atencion a niños  entre seis meses y menor 5 años</t>
  </si>
  <si>
    <t>762612711</t>
  </si>
  <si>
    <t>Brindar atencion integral  en CDI temprano en el marco de estrategia  "Cero a Siempre"</t>
  </si>
  <si>
    <t>762612314</t>
  </si>
  <si>
    <t>7626121059</t>
  </si>
  <si>
    <t>Brindar atencion integral a la primera infancia en el marco de la estrategia de "Cero a Siempre"</t>
  </si>
  <si>
    <t>762614865</t>
  </si>
  <si>
    <t>Atender a niños y niñas menores de cinco años en los servicios  de educacion inicial  y cuidado.</t>
  </si>
  <si>
    <t>762616381</t>
  </si>
  <si>
    <t>Prestar el servicio de atencion, en educacion inicial y cuidado  a niños y niñas menores de 5 años</t>
  </si>
  <si>
    <t>7626161228</t>
  </si>
  <si>
    <t>7626171091</t>
  </si>
  <si>
    <t>762619206</t>
  </si>
  <si>
    <t>762620353</t>
  </si>
  <si>
    <t>Prestar el servicio  centros de desarrollo infantil -CDI- de conformidad con el manual operativo ICBF</t>
  </si>
  <si>
    <t>SERVIO ENRIQUE GAMBOA QUIÑONES</t>
  </si>
  <si>
    <t>4262432-3174312936-3174313353</t>
  </si>
  <si>
    <t>CR 37 #51A-02 BARRIO EL RETIRO</t>
  </si>
  <si>
    <t>2021-76-10001830</t>
  </si>
  <si>
    <t>servioenrique2011@hotmail.com</t>
  </si>
  <si>
    <t xml:space="preserve">CL 120L 24-12 </t>
  </si>
  <si>
    <t xml:space="preserve">Prestar el servicio  centros de desarrollo infantil -CDI- de conformidad con el manual operativo ICBF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</si>
</sst>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34" xfId="0"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7" zoomScaleNormal="100" zoomScaleSheetLayoutView="40" zoomScalePageLayoutView="40" workbookViewId="0">
      <selection activeCell="L114" sqref="L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6" t="s">
        <v>2718</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800142159</v>
      </c>
      <c r="C20" s="5"/>
      <c r="D20" s="73"/>
      <c r="E20" s="5"/>
      <c r="F20" s="5"/>
      <c r="G20" s="5"/>
      <c r="H20" s="186"/>
      <c r="I20" s="149" t="s">
        <v>1155</v>
      </c>
      <c r="J20" s="150" t="s">
        <v>1035</v>
      </c>
      <c r="K20" s="176">
        <v>4913096988</v>
      </c>
      <c r="L20" s="152">
        <v>44197</v>
      </c>
      <c r="M20" s="152">
        <v>44561</v>
      </c>
      <c r="N20" s="135">
        <f>+(M20-L20)/30</f>
        <v>12.133333333333333</v>
      </c>
      <c r="O20" s="138"/>
      <c r="U20" s="134"/>
      <c r="V20" s="105">
        <f ca="1">NOW()</f>
        <v>44194.567784375002</v>
      </c>
      <c r="W20" s="105">
        <f ca="1">NOW()</f>
        <v>44194.567784375002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EL SEÑOR DE LOS MILAGROS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2679</v>
      </c>
      <c r="E48" s="145">
        <v>37803</v>
      </c>
      <c r="F48" s="145">
        <v>37986</v>
      </c>
      <c r="G48" s="159">
        <f>IF(AND(E48&lt;&gt;"",F48&lt;&gt;""),((F48-E48)/30),"")</f>
        <v>6.1</v>
      </c>
      <c r="H48" s="114" t="s">
        <v>2677</v>
      </c>
      <c r="I48" s="113" t="s">
        <v>1155</v>
      </c>
      <c r="J48" s="113" t="s">
        <v>1035</v>
      </c>
      <c r="K48" s="116">
        <v>8163918</v>
      </c>
      <c r="L48" s="115"/>
      <c r="M48" s="117"/>
      <c r="N48" s="115" t="s">
        <v>27</v>
      </c>
      <c r="O48" s="115" t="s">
        <v>1148</v>
      </c>
      <c r="P48" s="78"/>
    </row>
    <row r="49" spans="1:16" s="6" customFormat="1" ht="24.75" customHeight="1" x14ac:dyDescent="0.25">
      <c r="A49" s="143">
        <v>2</v>
      </c>
      <c r="B49" s="122" t="s">
        <v>2664</v>
      </c>
      <c r="C49" s="112" t="s">
        <v>31</v>
      </c>
      <c r="D49" s="110" t="s">
        <v>2678</v>
      </c>
      <c r="E49" s="145">
        <v>38121</v>
      </c>
      <c r="F49" s="145">
        <v>38352</v>
      </c>
      <c r="G49" s="159">
        <f t="shared" ref="G49:G50" si="2">IF(AND(E49&lt;&gt;"",F49&lt;&gt;""),((F49-E49)/30),"")</f>
        <v>7.7</v>
      </c>
      <c r="H49" s="122" t="s">
        <v>2677</v>
      </c>
      <c r="I49" s="113" t="s">
        <v>1155</v>
      </c>
      <c r="J49" s="113" t="s">
        <v>1035</v>
      </c>
      <c r="K49" s="116">
        <v>9610080</v>
      </c>
      <c r="L49" s="115"/>
      <c r="M49" s="117"/>
      <c r="N49" s="115" t="s">
        <v>27</v>
      </c>
      <c r="O49" s="115" t="s">
        <v>1148</v>
      </c>
      <c r="P49" s="78"/>
    </row>
    <row r="50" spans="1:16" s="6" customFormat="1" ht="24.75" customHeight="1" x14ac:dyDescent="0.25">
      <c r="A50" s="143">
        <v>3</v>
      </c>
      <c r="B50" s="122" t="s">
        <v>2664</v>
      </c>
      <c r="C50" s="112" t="s">
        <v>31</v>
      </c>
      <c r="D50" s="110" t="s">
        <v>2680</v>
      </c>
      <c r="E50" s="145">
        <v>38749</v>
      </c>
      <c r="F50" s="145">
        <v>39082</v>
      </c>
      <c r="G50" s="159">
        <f t="shared" si="2"/>
        <v>11.1</v>
      </c>
      <c r="H50" s="119" t="s">
        <v>2681</v>
      </c>
      <c r="I50" s="113" t="s">
        <v>1155</v>
      </c>
      <c r="J50" s="113" t="s">
        <v>1035</v>
      </c>
      <c r="K50" s="116">
        <v>155591950</v>
      </c>
      <c r="L50" s="115"/>
      <c r="M50" s="117"/>
      <c r="N50" s="115" t="s">
        <v>27</v>
      </c>
      <c r="O50" s="115" t="s">
        <v>1148</v>
      </c>
      <c r="P50" s="78"/>
    </row>
    <row r="51" spans="1:16" s="6" customFormat="1" ht="24.75" customHeight="1" outlineLevel="1" x14ac:dyDescent="0.25">
      <c r="A51" s="143">
        <v>4</v>
      </c>
      <c r="B51" s="122" t="s">
        <v>2664</v>
      </c>
      <c r="C51" s="112" t="s">
        <v>31</v>
      </c>
      <c r="D51" s="110" t="s">
        <v>2682</v>
      </c>
      <c r="E51" s="145">
        <v>38749</v>
      </c>
      <c r="F51" s="145">
        <v>39082</v>
      </c>
      <c r="G51" s="159">
        <f t="shared" ref="G51:G107" si="3">IF(AND(E51&lt;&gt;"",F51&lt;&gt;""),((F51-E51)/30),"")</f>
        <v>11.1</v>
      </c>
      <c r="H51" s="114" t="s">
        <v>2683</v>
      </c>
      <c r="I51" s="113" t="s">
        <v>1155</v>
      </c>
      <c r="J51" s="113" t="s">
        <v>1035</v>
      </c>
      <c r="K51" s="116">
        <v>31003830</v>
      </c>
      <c r="L51" s="115"/>
      <c r="M51" s="117"/>
      <c r="N51" s="115" t="s">
        <v>27</v>
      </c>
      <c r="O51" s="115" t="s">
        <v>1148</v>
      </c>
      <c r="P51" s="78"/>
    </row>
    <row r="52" spans="1:16" s="7" customFormat="1" ht="24.75" customHeight="1" outlineLevel="1" x14ac:dyDescent="0.25">
      <c r="A52" s="144">
        <v>5</v>
      </c>
      <c r="B52" s="122" t="s">
        <v>2664</v>
      </c>
      <c r="C52" s="112" t="s">
        <v>31</v>
      </c>
      <c r="D52" s="110" t="s">
        <v>2684</v>
      </c>
      <c r="E52" s="145">
        <v>39114</v>
      </c>
      <c r="F52" s="145">
        <v>39447</v>
      </c>
      <c r="G52" s="159">
        <f t="shared" si="3"/>
        <v>11.1</v>
      </c>
      <c r="H52" s="122" t="s">
        <v>2683</v>
      </c>
      <c r="I52" s="113" t="s">
        <v>1155</v>
      </c>
      <c r="J52" s="113" t="s">
        <v>1035</v>
      </c>
      <c r="K52" s="116">
        <v>50924862</v>
      </c>
      <c r="L52" s="115"/>
      <c r="M52" s="117"/>
      <c r="N52" s="115" t="s">
        <v>27</v>
      </c>
      <c r="O52" s="115" t="s">
        <v>1148</v>
      </c>
      <c r="P52" s="79"/>
    </row>
    <row r="53" spans="1:16" s="7" customFormat="1" ht="24.75" customHeight="1" outlineLevel="1" x14ac:dyDescent="0.25">
      <c r="A53" s="144">
        <v>6</v>
      </c>
      <c r="B53" s="122" t="s">
        <v>2664</v>
      </c>
      <c r="C53" s="112" t="s">
        <v>31</v>
      </c>
      <c r="D53" s="110" t="s">
        <v>2685</v>
      </c>
      <c r="E53" s="145">
        <v>39114</v>
      </c>
      <c r="F53" s="145">
        <v>39447</v>
      </c>
      <c r="G53" s="159">
        <f t="shared" si="3"/>
        <v>11.1</v>
      </c>
      <c r="H53" s="119" t="s">
        <v>2681</v>
      </c>
      <c r="I53" s="113" t="s">
        <v>1155</v>
      </c>
      <c r="J53" s="113" t="s">
        <v>1035</v>
      </c>
      <c r="K53" s="116">
        <v>230844069</v>
      </c>
      <c r="L53" s="115"/>
      <c r="M53" s="117"/>
      <c r="N53" s="115" t="s">
        <v>27</v>
      </c>
      <c r="O53" s="115" t="s">
        <v>1148</v>
      </c>
      <c r="P53" s="79"/>
    </row>
    <row r="54" spans="1:16" s="7" customFormat="1" ht="24.75" customHeight="1" outlineLevel="1" x14ac:dyDescent="0.25">
      <c r="A54" s="144">
        <v>7</v>
      </c>
      <c r="B54" s="122" t="s">
        <v>2664</v>
      </c>
      <c r="C54" s="112" t="s">
        <v>31</v>
      </c>
      <c r="D54" s="110" t="s">
        <v>2686</v>
      </c>
      <c r="E54" s="145">
        <v>39449</v>
      </c>
      <c r="F54" s="145">
        <v>39813</v>
      </c>
      <c r="G54" s="159">
        <f t="shared" si="3"/>
        <v>12.133333333333333</v>
      </c>
      <c r="H54" s="119" t="s">
        <v>2687</v>
      </c>
      <c r="I54" s="113" t="s">
        <v>1155</v>
      </c>
      <c r="J54" s="113" t="s">
        <v>1035</v>
      </c>
      <c r="K54" s="118">
        <v>265940110</v>
      </c>
      <c r="L54" s="115"/>
      <c r="M54" s="117"/>
      <c r="N54" s="115" t="s">
        <v>27</v>
      </c>
      <c r="O54" s="115" t="s">
        <v>1148</v>
      </c>
      <c r="P54" s="79"/>
    </row>
    <row r="55" spans="1:16" s="7" customFormat="1" ht="24.75" customHeight="1" outlineLevel="1" x14ac:dyDescent="0.25">
      <c r="A55" s="144">
        <v>8</v>
      </c>
      <c r="B55" s="122" t="s">
        <v>2664</v>
      </c>
      <c r="C55" s="112" t="s">
        <v>31</v>
      </c>
      <c r="D55" s="110" t="s">
        <v>2688</v>
      </c>
      <c r="E55" s="145">
        <v>39479</v>
      </c>
      <c r="F55" s="145">
        <v>39813</v>
      </c>
      <c r="G55" s="159">
        <f t="shared" si="3"/>
        <v>11.133333333333333</v>
      </c>
      <c r="H55" s="122" t="s">
        <v>2683</v>
      </c>
      <c r="I55" s="113" t="s">
        <v>1155</v>
      </c>
      <c r="J55" s="113" t="s">
        <v>1035</v>
      </c>
      <c r="K55" s="118">
        <v>52638740</v>
      </c>
      <c r="L55" s="115"/>
      <c r="M55" s="117"/>
      <c r="N55" s="115" t="s">
        <v>27</v>
      </c>
      <c r="O55" s="115" t="s">
        <v>1148</v>
      </c>
      <c r="P55" s="79"/>
    </row>
    <row r="56" spans="1:16" s="7" customFormat="1" ht="24.75" customHeight="1" outlineLevel="1" x14ac:dyDescent="0.25">
      <c r="A56" s="144">
        <v>9</v>
      </c>
      <c r="B56" s="111" t="s">
        <v>2664</v>
      </c>
      <c r="C56" s="112" t="s">
        <v>31</v>
      </c>
      <c r="D56" s="110" t="s">
        <v>2689</v>
      </c>
      <c r="E56" s="145">
        <v>39904</v>
      </c>
      <c r="F56" s="145">
        <v>40178</v>
      </c>
      <c r="G56" s="159">
        <f t="shared" si="3"/>
        <v>9.1333333333333329</v>
      </c>
      <c r="H56" s="119" t="s">
        <v>2690</v>
      </c>
      <c r="I56" s="113" t="s">
        <v>1155</v>
      </c>
      <c r="J56" s="113" t="s">
        <v>1035</v>
      </c>
      <c r="K56" s="118">
        <v>246457802</v>
      </c>
      <c r="L56" s="115"/>
      <c r="M56" s="117"/>
      <c r="N56" s="115" t="s">
        <v>27</v>
      </c>
      <c r="O56" s="115" t="s">
        <v>26</v>
      </c>
      <c r="P56" s="79"/>
    </row>
    <row r="57" spans="1:16" s="7" customFormat="1" ht="24.75" customHeight="1" outlineLevel="1" x14ac:dyDescent="0.25">
      <c r="A57" s="144">
        <v>10</v>
      </c>
      <c r="B57" s="64" t="s">
        <v>2664</v>
      </c>
      <c r="C57" s="65" t="s">
        <v>31</v>
      </c>
      <c r="D57" s="63" t="s">
        <v>2691</v>
      </c>
      <c r="E57" s="145">
        <v>39846</v>
      </c>
      <c r="F57" s="145">
        <v>40178</v>
      </c>
      <c r="G57" s="159">
        <f t="shared" si="3"/>
        <v>11.066666666666666</v>
      </c>
      <c r="H57" s="122" t="s">
        <v>2683</v>
      </c>
      <c r="I57" s="63" t="s">
        <v>1155</v>
      </c>
      <c r="J57" s="63" t="s">
        <v>1035</v>
      </c>
      <c r="K57" s="66">
        <v>55216499</v>
      </c>
      <c r="L57" s="65"/>
      <c r="M57" s="67"/>
      <c r="N57" s="65" t="s">
        <v>27</v>
      </c>
      <c r="O57" s="65" t="s">
        <v>26</v>
      </c>
      <c r="P57" s="79"/>
    </row>
    <row r="58" spans="1:16" s="7" customFormat="1" ht="24.75" customHeight="1" outlineLevel="1" x14ac:dyDescent="0.25">
      <c r="A58" s="144">
        <v>11</v>
      </c>
      <c r="B58" s="122" t="s">
        <v>2664</v>
      </c>
      <c r="C58" s="65" t="s">
        <v>31</v>
      </c>
      <c r="D58" s="63" t="s">
        <v>2692</v>
      </c>
      <c r="E58" s="145">
        <v>40180</v>
      </c>
      <c r="F58" s="145">
        <v>40543</v>
      </c>
      <c r="G58" s="159">
        <f t="shared" si="3"/>
        <v>12.1</v>
      </c>
      <c r="H58" s="122" t="s">
        <v>2683</v>
      </c>
      <c r="I58" s="63" t="s">
        <v>1155</v>
      </c>
      <c r="J58" s="63" t="s">
        <v>1035</v>
      </c>
      <c r="K58" s="66">
        <v>57348905</v>
      </c>
      <c r="L58" s="65"/>
      <c r="M58" s="67"/>
      <c r="N58" s="65" t="s">
        <v>27</v>
      </c>
      <c r="O58" s="65" t="s">
        <v>26</v>
      </c>
      <c r="P58" s="79"/>
    </row>
    <row r="59" spans="1:16" s="7" customFormat="1" ht="24.75" customHeight="1" outlineLevel="1" x14ac:dyDescent="0.25">
      <c r="A59" s="144">
        <v>12</v>
      </c>
      <c r="B59" s="64" t="s">
        <v>2664</v>
      </c>
      <c r="C59" s="65" t="s">
        <v>31</v>
      </c>
      <c r="D59" s="63" t="s">
        <v>2693</v>
      </c>
      <c r="E59" s="145">
        <v>40210</v>
      </c>
      <c r="F59" s="145">
        <v>40543</v>
      </c>
      <c r="G59" s="159">
        <f t="shared" si="3"/>
        <v>11.1</v>
      </c>
      <c r="H59" s="119" t="s">
        <v>2694</v>
      </c>
      <c r="I59" s="63" t="s">
        <v>1155</v>
      </c>
      <c r="J59" s="63" t="s">
        <v>1035</v>
      </c>
      <c r="K59" s="66">
        <v>328890823</v>
      </c>
      <c r="L59" s="65"/>
      <c r="M59" s="67"/>
      <c r="N59" s="65" t="s">
        <v>27</v>
      </c>
      <c r="O59" s="65" t="s">
        <v>26</v>
      </c>
      <c r="P59" s="79"/>
    </row>
    <row r="60" spans="1:16" s="7" customFormat="1" ht="24.75" customHeight="1" outlineLevel="1" x14ac:dyDescent="0.25">
      <c r="A60" s="144">
        <v>13</v>
      </c>
      <c r="B60" s="64" t="s">
        <v>2664</v>
      </c>
      <c r="C60" s="65" t="s">
        <v>31</v>
      </c>
      <c r="D60" s="63" t="s">
        <v>2695</v>
      </c>
      <c r="E60" s="145">
        <v>40545</v>
      </c>
      <c r="F60" s="145">
        <v>40908</v>
      </c>
      <c r="G60" s="159">
        <f t="shared" si="3"/>
        <v>12.1</v>
      </c>
      <c r="H60" s="122" t="s">
        <v>2696</v>
      </c>
      <c r="I60" s="63" t="s">
        <v>1155</v>
      </c>
      <c r="J60" s="63" t="s">
        <v>1035</v>
      </c>
      <c r="K60" s="66">
        <v>59069010</v>
      </c>
      <c r="L60" s="65"/>
      <c r="M60" s="67"/>
      <c r="N60" s="65" t="s">
        <v>27</v>
      </c>
      <c r="O60" s="65" t="s">
        <v>26</v>
      </c>
      <c r="P60" s="79"/>
    </row>
    <row r="61" spans="1:16" s="7" customFormat="1" ht="24.75" customHeight="1" outlineLevel="1" x14ac:dyDescent="0.25">
      <c r="A61" s="144">
        <v>14</v>
      </c>
      <c r="B61" s="64" t="s">
        <v>2664</v>
      </c>
      <c r="C61" s="65" t="s">
        <v>31</v>
      </c>
      <c r="D61" s="63" t="s">
        <v>2697</v>
      </c>
      <c r="E61" s="145">
        <v>40575</v>
      </c>
      <c r="F61" s="145">
        <v>40908</v>
      </c>
      <c r="G61" s="159">
        <f t="shared" si="3"/>
        <v>11.1</v>
      </c>
      <c r="H61" s="119" t="s">
        <v>2698</v>
      </c>
      <c r="I61" s="63" t="s">
        <v>1155</v>
      </c>
      <c r="J61" s="63" t="s">
        <v>1035</v>
      </c>
      <c r="K61" s="66">
        <v>338306838</v>
      </c>
      <c r="L61" s="65"/>
      <c r="M61" s="67"/>
      <c r="N61" s="65" t="s">
        <v>27</v>
      </c>
      <c r="O61" s="65" t="s">
        <v>26</v>
      </c>
      <c r="P61" s="79"/>
    </row>
    <row r="62" spans="1:16" s="7" customFormat="1" ht="24.75" customHeight="1" outlineLevel="1" x14ac:dyDescent="0.25">
      <c r="A62" s="144">
        <v>15</v>
      </c>
      <c r="B62" s="64" t="s">
        <v>2664</v>
      </c>
      <c r="C62" s="65" t="s">
        <v>31</v>
      </c>
      <c r="D62" s="63" t="s">
        <v>2699</v>
      </c>
      <c r="E62" s="145">
        <v>40914</v>
      </c>
      <c r="F62" s="145">
        <v>41090</v>
      </c>
      <c r="G62" s="159">
        <f t="shared" si="3"/>
        <v>5.8666666666666663</v>
      </c>
      <c r="H62" s="122" t="s">
        <v>2700</v>
      </c>
      <c r="I62" s="63" t="s">
        <v>1155</v>
      </c>
      <c r="J62" s="63" t="s">
        <v>1035</v>
      </c>
      <c r="K62" s="66">
        <v>30420540</v>
      </c>
      <c r="L62" s="65"/>
      <c r="M62" s="67"/>
      <c r="N62" s="65" t="s">
        <v>27</v>
      </c>
      <c r="O62" s="65" t="s">
        <v>26</v>
      </c>
      <c r="P62" s="79"/>
    </row>
    <row r="63" spans="1:16" s="7" customFormat="1" ht="24.75" customHeight="1" outlineLevel="1" x14ac:dyDescent="0.25">
      <c r="A63" s="144">
        <v>16</v>
      </c>
      <c r="B63" s="64" t="s">
        <v>2664</v>
      </c>
      <c r="C63" s="65" t="s">
        <v>31</v>
      </c>
      <c r="D63" s="63" t="s">
        <v>2703</v>
      </c>
      <c r="E63" s="145">
        <v>40940</v>
      </c>
      <c r="F63" s="145">
        <v>41273</v>
      </c>
      <c r="G63" s="159">
        <f t="shared" si="3"/>
        <v>11.1</v>
      </c>
      <c r="H63" s="119" t="s">
        <v>2698</v>
      </c>
      <c r="I63" s="63" t="s">
        <v>1155</v>
      </c>
      <c r="J63" s="63" t="s">
        <v>1035</v>
      </c>
      <c r="K63" s="66">
        <v>216905959</v>
      </c>
      <c r="L63" s="65"/>
      <c r="M63" s="67"/>
      <c r="N63" s="65" t="s">
        <v>27</v>
      </c>
      <c r="O63" s="65" t="s">
        <v>26</v>
      </c>
      <c r="P63" s="79"/>
    </row>
    <row r="64" spans="1:16" s="7" customFormat="1" ht="24.75" customHeight="1" outlineLevel="1" x14ac:dyDescent="0.25">
      <c r="A64" s="144">
        <v>17</v>
      </c>
      <c r="B64" s="122" t="s">
        <v>2664</v>
      </c>
      <c r="C64" s="65" t="s">
        <v>31</v>
      </c>
      <c r="D64" s="121" t="s">
        <v>2701</v>
      </c>
      <c r="E64" s="145">
        <v>41096</v>
      </c>
      <c r="F64" s="145">
        <v>41273</v>
      </c>
      <c r="G64" s="159">
        <f t="shared" si="3"/>
        <v>5.9</v>
      </c>
      <c r="H64" s="122" t="s">
        <v>2702</v>
      </c>
      <c r="I64" s="63" t="s">
        <v>1155</v>
      </c>
      <c r="J64" s="63" t="s">
        <v>1035</v>
      </c>
      <c r="K64" s="66">
        <v>633484800</v>
      </c>
      <c r="L64" s="65"/>
      <c r="M64" s="67"/>
      <c r="N64" s="65" t="s">
        <v>27</v>
      </c>
      <c r="O64" s="65" t="s">
        <v>26</v>
      </c>
      <c r="P64" s="79"/>
    </row>
    <row r="65" spans="1:16" s="7" customFormat="1" ht="24.75" customHeight="1" outlineLevel="1" x14ac:dyDescent="0.25">
      <c r="A65" s="144">
        <v>18</v>
      </c>
      <c r="B65" s="64" t="s">
        <v>2664</v>
      </c>
      <c r="C65" s="65" t="s">
        <v>31</v>
      </c>
      <c r="D65" s="121" t="s">
        <v>2704</v>
      </c>
      <c r="E65" s="145">
        <v>41257</v>
      </c>
      <c r="F65" s="145">
        <v>42004</v>
      </c>
      <c r="G65" s="159">
        <f t="shared" si="3"/>
        <v>24.9</v>
      </c>
      <c r="H65" s="64" t="s">
        <v>2705</v>
      </c>
      <c r="I65" s="63" t="s">
        <v>1155</v>
      </c>
      <c r="J65" s="63" t="s">
        <v>1035</v>
      </c>
      <c r="K65" s="66">
        <v>3332218632</v>
      </c>
      <c r="L65" s="65"/>
      <c r="M65" s="67"/>
      <c r="N65" s="65" t="s">
        <v>27</v>
      </c>
      <c r="O65" s="65" t="s">
        <v>26</v>
      </c>
      <c r="P65" s="79"/>
    </row>
    <row r="66" spans="1:16" s="7" customFormat="1" ht="24.75" customHeight="1" outlineLevel="1" x14ac:dyDescent="0.25">
      <c r="A66" s="144">
        <v>19</v>
      </c>
      <c r="B66" s="64" t="s">
        <v>2664</v>
      </c>
      <c r="C66" s="65" t="s">
        <v>31</v>
      </c>
      <c r="D66" s="63" t="s">
        <v>2706</v>
      </c>
      <c r="E66" s="145">
        <v>41999</v>
      </c>
      <c r="F66" s="145">
        <v>42369</v>
      </c>
      <c r="G66" s="159">
        <f t="shared" si="3"/>
        <v>12.333333333333334</v>
      </c>
      <c r="H66" s="64" t="s">
        <v>2707</v>
      </c>
      <c r="I66" s="63" t="s">
        <v>1155</v>
      </c>
      <c r="J66" s="63" t="s">
        <v>1035</v>
      </c>
      <c r="K66" s="66">
        <v>2298173786</v>
      </c>
      <c r="L66" s="65"/>
      <c r="M66" s="67"/>
      <c r="N66" s="65" t="s">
        <v>27</v>
      </c>
      <c r="O66" s="65" t="s">
        <v>26</v>
      </c>
      <c r="P66" s="79"/>
    </row>
    <row r="67" spans="1:16" s="7" customFormat="1" ht="24.75" customHeight="1" outlineLevel="1" x14ac:dyDescent="0.25">
      <c r="A67" s="144">
        <v>20</v>
      </c>
      <c r="B67" s="64" t="s">
        <v>2664</v>
      </c>
      <c r="C67" s="65" t="s">
        <v>31</v>
      </c>
      <c r="D67" s="63" t="s">
        <v>2708</v>
      </c>
      <c r="E67" s="145">
        <v>42399</v>
      </c>
      <c r="F67" s="145">
        <v>42674</v>
      </c>
      <c r="G67" s="159">
        <f t="shared" si="3"/>
        <v>9.1666666666666661</v>
      </c>
      <c r="H67" s="64" t="s">
        <v>2709</v>
      </c>
      <c r="I67" s="63" t="s">
        <v>1155</v>
      </c>
      <c r="J67" s="63" t="s">
        <v>1035</v>
      </c>
      <c r="K67" s="66">
        <v>1758999240</v>
      </c>
      <c r="L67" s="65"/>
      <c r="M67" s="67"/>
      <c r="N67" s="65" t="s">
        <v>27</v>
      </c>
      <c r="O67" s="65" t="s">
        <v>26</v>
      </c>
      <c r="P67" s="79"/>
    </row>
    <row r="68" spans="1:16" s="7" customFormat="1" ht="24.75" customHeight="1" outlineLevel="1" x14ac:dyDescent="0.25">
      <c r="A68" s="144">
        <v>21</v>
      </c>
      <c r="B68" s="64" t="s">
        <v>2664</v>
      </c>
      <c r="C68" s="65" t="s">
        <v>31</v>
      </c>
      <c r="D68" s="63" t="s">
        <v>2710</v>
      </c>
      <c r="E68" s="145">
        <v>42717</v>
      </c>
      <c r="F68" s="145">
        <v>43084</v>
      </c>
      <c r="G68" s="159">
        <f t="shared" si="3"/>
        <v>12.233333333333333</v>
      </c>
      <c r="H68" s="122" t="s">
        <v>2709</v>
      </c>
      <c r="I68" s="63" t="s">
        <v>1155</v>
      </c>
      <c r="J68" s="63" t="s">
        <v>1035</v>
      </c>
      <c r="K68" s="66">
        <v>1963598575</v>
      </c>
      <c r="L68" s="65"/>
      <c r="M68" s="67"/>
      <c r="N68" s="65" t="s">
        <v>27</v>
      </c>
      <c r="O68" s="65" t="s">
        <v>26</v>
      </c>
      <c r="P68" s="79"/>
    </row>
    <row r="69" spans="1:16" s="7" customFormat="1" ht="24.75" customHeight="1" outlineLevel="1" x14ac:dyDescent="0.25">
      <c r="A69" s="144">
        <v>22</v>
      </c>
      <c r="B69" s="64" t="s">
        <v>2664</v>
      </c>
      <c r="C69" s="65" t="s">
        <v>31</v>
      </c>
      <c r="D69" s="63" t="s">
        <v>2711</v>
      </c>
      <c r="E69" s="145">
        <v>43085</v>
      </c>
      <c r="F69" s="145">
        <v>43404</v>
      </c>
      <c r="G69" s="159">
        <f t="shared" si="3"/>
        <v>10.633333333333333</v>
      </c>
      <c r="H69" s="122" t="s">
        <v>2705</v>
      </c>
      <c r="I69" s="63" t="s">
        <v>1155</v>
      </c>
      <c r="J69" s="63" t="s">
        <v>1035</v>
      </c>
      <c r="K69" s="66">
        <v>1509025375</v>
      </c>
      <c r="L69" s="65"/>
      <c r="M69" s="67"/>
      <c r="N69" s="65" t="s">
        <v>27</v>
      </c>
      <c r="O69" s="65" t="s">
        <v>26</v>
      </c>
      <c r="P69" s="79"/>
    </row>
    <row r="70" spans="1:16" s="7" customFormat="1" ht="24.75" customHeight="1" outlineLevel="1" x14ac:dyDescent="0.25">
      <c r="A70" s="144">
        <v>23</v>
      </c>
      <c r="B70" s="64" t="s">
        <v>2664</v>
      </c>
      <c r="C70" s="65" t="s">
        <v>31</v>
      </c>
      <c r="D70" s="63" t="s">
        <v>2712</v>
      </c>
      <c r="E70" s="145">
        <v>43482</v>
      </c>
      <c r="F70" s="145">
        <v>43812</v>
      </c>
      <c r="G70" s="159">
        <f t="shared" si="3"/>
        <v>11</v>
      </c>
      <c r="H70" s="64" t="s">
        <v>2714</v>
      </c>
      <c r="I70" s="63" t="s">
        <v>1155</v>
      </c>
      <c r="J70" s="63" t="s">
        <v>1035</v>
      </c>
      <c r="K70" s="66">
        <v>1760442602</v>
      </c>
      <c r="L70" s="65"/>
      <c r="M70" s="67"/>
      <c r="N70" s="65" t="s">
        <v>2634</v>
      </c>
      <c r="O70" s="65" t="s">
        <v>1148</v>
      </c>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t="s">
        <v>2713</v>
      </c>
      <c r="E114" s="145">
        <v>43881</v>
      </c>
      <c r="F114" s="145">
        <v>44196</v>
      </c>
      <c r="G114" s="159">
        <f>IF(AND(E114&lt;&gt;"",F114&lt;&gt;""),((F114-E114)/30),"")</f>
        <v>10.5</v>
      </c>
      <c r="H114" s="122" t="s">
        <v>2721</v>
      </c>
      <c r="I114" s="121" t="s">
        <v>1155</v>
      </c>
      <c r="J114" s="121" t="s">
        <v>1035</v>
      </c>
      <c r="K114" s="123">
        <v>1910926000</v>
      </c>
      <c r="L114" s="100" t="e">
        <f>+IF(AND(K114&gt;0,O114="Ejecución"),(K114/877802)*Tabla28[[#This Row],[% participación]],IF(AND(K114&gt;0,O114&lt;&gt;"Ejecución"),"-",""))</f>
        <v>#VALUE!</v>
      </c>
      <c r="M114" s="124"/>
      <c r="N114" s="172" t="str">
        <f>+IF(M118="No",1,IF(M118="Si","Ingrese %",""))</f>
        <v/>
      </c>
      <c r="O114" s="161" t="s">
        <v>1150</v>
      </c>
      <c r="P114" s="78"/>
    </row>
    <row r="115" spans="1:16" s="6" customFormat="1" ht="24.75" customHeight="1" x14ac:dyDescent="0.25">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c r="G179" s="164" t="str">
        <f>IF(F179&gt;0,SUM(E179+F179),"")</f>
        <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2" t="s">
        <v>2628</v>
      </c>
      <c r="L185" s="202"/>
      <c r="M185" s="94">
        <f>+J185*(SUM(K20:K35))</f>
        <v>98261939.760000005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33311</v>
      </c>
      <c r="D193" s="5"/>
      <c r="E193" s="126">
        <v>159</v>
      </c>
      <c r="F193" s="5"/>
      <c r="G193" s="5"/>
      <c r="H193" s="147" t="s">
        <v>2715</v>
      </c>
      <c r="J193" s="5"/>
      <c r="K193" s="127">
        <v>37803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2717</v>
      </c>
      <c r="J211" s="27" t="s">
        <v>2622</v>
      </c>
      <c r="K211" s="148" t="s">
        <v>2720</v>
      </c>
      <c r="L211" s="21"/>
      <c r="M211" s="21"/>
      <c r="N211" s="21"/>
      <c r="O211" s="8"/>
    </row>
    <row r="212" spans="1:15" x14ac:dyDescent="0.25">
      <c r="A212" s="9"/>
      <c r="B212" s="27" t="s">
        <v>2619</v>
      </c>
      <c r="C212" s="147" t="s">
        <v>2715</v>
      </c>
      <c r="D212" s="21"/>
      <c r="G212" s="27" t="s">
        <v>2621</v>
      </c>
      <c r="H212" s="148" t="s">
        <v>2716</v>
      </c>
      <c r="J212" s="27" t="s">
        <v>2623</v>
      </c>
      <c r="K212" s="147"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http://purl.org/dc/terms/"/>
    <ds:schemaRef ds:uri="http://purl.org/dc/elements/1.1/"/>
    <ds:schemaRef ds:uri="http://purl.org/dc/dcmitype/"/>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