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BETTO2\ManifestacionDeInteres\BARRIOSUNI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<sst xmlns="http://schemas.openxmlformats.org/spreadsheetml/2006/main" count="3062" uniqueCount="2694">
  <si>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</si>
  <si>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</si>
  <si>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</si>
  <si>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</si>
  <si>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</si>
  <si>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</si>
  <si>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</si>
  <si>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</si>
  <si>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</si>
  <si>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</si>
  <si>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</si>
  <si>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</si>
  <si>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</si>
  <si>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</si>
  <si>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</si>
  <si>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</si>
  <si>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</si>
  <si>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</si>
  <si>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</si>
  <si>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</si>
  <si>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</si>
  <si>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</si>
  <si>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</si>
  <si>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</si>
  <si>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</si>
  <si>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</si>
  <si>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</si>
  <si>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</si>
  <si>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</si>
  <si>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</si>
  <si>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</si>
  <si>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</si>
  <si>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</si>
  <si>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</si>
  <si>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</si>
  <si>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</si>
  <si>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</si>
  <si>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</si>
  <si>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</si>
  <si>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</si>
  <si>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</si>
  <si>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</si>
  <si>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</si>
  <si>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</si>
  <si>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</si>
  <si>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</si>
  <si>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</si>
  <si>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</si>
  <si>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</si>
  <si>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</si>
  <si>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</si>
  <si>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</si>
  <si>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</si>
  <si>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</si>
  <si>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</si>
  <si>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</si>
  <si>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</si>
  <si>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</si>
  <si>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</si>
  <si>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</si>
  <si>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</si>
  <si>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</si>
  <si>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</si>
  <si>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</si>
  <si>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</si>
  <si>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</si>
  <si>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</si>
  <si>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</si>
  <si>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</si>
  <si>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</si>
  <si>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</si>
  <si>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</si>
  <si>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</si>
  <si>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</si>
  <si>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</si>
  <si>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</si>
  <si>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</si>
  <si>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</si>
  <si>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</si>
  <si>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</si>
  <si>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</si>
  <si>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</si>
  <si>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</si>
  <si>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</si>
  <si>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</si>
  <si>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</si>
  <si>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</si>
  <si>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</si>
  <si>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</si>
  <si>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</si>
  <si>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</si>
  <si>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</si>
  <si>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</si>
  <si>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</si>
  <si>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</si>
  <si>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</si>
  <si>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</si>
  <si>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</si>
  <si>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</si>
  <si>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</si>
  <si>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</si>
  <si>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</si>
  <si>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</si>
  <si>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</si>
  <si>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</si>
  <si>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</si>
  <si>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</si>
  <si>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</si>
  <si>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</si>
  <si>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</si>
  <si>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</si>
  <si>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</si>
  <si>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</si>
  <si>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</si>
  <si>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</si>
  <si>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</si>
  <si>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</si>
  <si>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</si>
  <si>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</si>
  <si>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</si>
  <si>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</si>
  <si>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</si>
  <si>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</si>
  <si>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</si>
  <si>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</si>
  <si>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</si>
  <si>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</si>
  <si>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</si>
  <si>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</si>
  <si>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</si>
  <si>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</si>
  <si>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</si>
  <si>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</si>
  <si>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</si>
  <si>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</si>
  <si>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</si>
  <si>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</si>
  <si>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</si>
  <si>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</si>
  <si>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</si>
  <si>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</si>
  <si>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</si>
  <si>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</si>
  <si>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</si>
  <si>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</si>
  <si>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</si>
  <si>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</si>
  <si>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</si>
  <si>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</si>
  <si>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</si>
  <si>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</si>
  <si>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</si>
  <si>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</si>
  <si>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</si>
  <si>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</si>
  <si>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</si>
  <si>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</si>
  <si>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</si>
  <si>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</si>
  <si>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</si>
  <si>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</si>
  <si>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</si>
  <si>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</si>
  <si>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</si>
  <si>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</si>
  <si>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</si>
  <si>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</si>
  <si>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</si>
  <si>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</si>
  <si>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</si>
  <si>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</si>
  <si>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</si>
  <si>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</si>
  <si>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</si>
  <si>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</si>
  <si>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</si>
  <si>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</si>
  <si>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</si>
  <si>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</si>
  <si>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</si>
  <si>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</si>
  <si>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</si>
  <si>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</si>
  <si>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</si>
  <si>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</si>
  <si>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</si>
  <si>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</si>
  <si>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</si>
  <si>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</si>
  <si>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</si>
  <si>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</si>
  <si>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</si>
  <si>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</si>
  <si>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</si>
  <si>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</si>
  <si>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</si>
  <si>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</si>
  <si>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</si>
  <si>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</si>
  <si>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</si>
  <si>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</si>
  <si>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</si>
  <si>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</si>
  <si>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</si>
  <si>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</si>
  <si>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</si>
  <si>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</si>
  <si>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</si>
  <si>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</si>
  <si>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</si>
  <si>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</si>
  <si>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</si>
  <si>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</si>
  <si>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</si>
  <si>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</si>
  <si>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</si>
  <si>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</si>
  <si>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</si>
  <si>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</si>
  <si>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</si>
  <si>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</si>
  <si>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</si>
  <si>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</si>
  <si>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</si>
  <si>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</si>
  <si>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</si>
  <si>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</si>
  <si>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</si>
  <si>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</si>
  <si>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</si>
  <si>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</si>
  <si>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</si>
  <si>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</si>
  <si>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</si>
  <si>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</si>
  <si>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</si>
  <si>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</si>
  <si>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</si>
  <si>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</si>
  <si>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</si>
  <si>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</si>
  <si>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</si>
  <si>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</si>
  <si>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</si>
  <si>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</si>
  <si>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</si>
  <si>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</si>
  <si>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</si>
  <si>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</si>
  <si>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</si>
  <si>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</si>
  <si>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</si>
  <si>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</si>
  <si>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</si>
  <si>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</si>
  <si>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</si>
  <si>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</si>
  <si>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</si>
  <si>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</si>
  <si>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</si>
  <si>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</si>
  <si>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</si>
  <si>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</si>
  <si>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</si>
  <si>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</si>
  <si>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</si>
  <si>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</si>
  <si>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</si>
  <si>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</si>
  <si>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</si>
  <si>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</si>
  <si>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</si>
  <si>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</si>
  <si>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</si>
  <si>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</si>
  <si>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</si>
  <si>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</si>
  <si>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</si>
  <si>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</si>
  <si>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</si>
  <si>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</si>
  <si>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</si>
  <si>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</si>
  <si>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</si>
  <si>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</si>
  <si>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</si>
  <si>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</si>
  <si>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</si>
  <si>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</si>
  <si>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</si>
  <si>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</si>
  <si>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</si>
  <si>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</si>
  <si>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</si>
  <si>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</si>
  <si>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</si>
  <si>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</si>
  <si>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</si>
  <si>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</si>
  <si>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</si>
  <si>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</si>
  <si>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</si>
  <si>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</si>
  <si>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</si>
  <si>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</si>
  <si>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</si>
  <si>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</si>
  <si>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</si>
  <si>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</si>
  <si>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</si>
  <si>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</si>
  <si>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</si>
  <si>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</si>
  <si>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</si>
  <si>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</si>
  <si>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</si>
  <si>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</si>
  <si>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</si>
  <si>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</si>
  <si>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</si>
  <si>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</si>
  <si>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</si>
  <si>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</si>
  <si>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</si>
  <si>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</si>
  <si>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</si>
  <si>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</si>
  <si>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</si>
  <si>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</si>
  <si>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</si>
  <si>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</si>
  <si>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</si>
  <si>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</si>
  <si>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</si>
  <si>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</si>
  <si>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</si>
  <si>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</si>
  <si>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</si>
  <si>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</si>
  <si>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</si>
  <si>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</si>
  <si>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</si>
  <si>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</si>
  <si>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</si>
  <si>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</si>
  <si>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</si>
  <si>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</si>
  <si>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</si>
  <si>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</si>
  <si>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</si>
  <si>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</si>
  <si>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</si>
  <si>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</si>
  <si>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</si>
  <si>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</si>
  <si>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</si>
  <si>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</si>
  <si>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</si>
  <si>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</si>
  <si>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</si>
  <si>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</si>
  <si>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</si>
  <si>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</si>
  <si>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</si>
  <si>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</si>
  <si>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</si>
  <si>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</si>
  <si>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</si>
  <si>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</si>
  <si>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</si>
  <si>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</si>
  <si>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</si>
  <si>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</si>
  <si>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</si>
  <si>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</si>
  <si>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</si>
  <si>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</si>
  <si>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</si>
  <si>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</si>
  <si>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</si>
  <si>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</si>
  <si>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</si>
  <si>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</si>
  <si>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</si>
  <si>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</si>
  <si>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</si>
  <si>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</si>
  <si>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</si>
  <si>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</si>
  <si>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</si>
  <si>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</si>
  <si>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</si>
  <si>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</si>
  <si>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</si>
  <si>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</si>
  <si>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</si>
  <si>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</si>
  <si>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</si>
  <si>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</si>
  <si>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</si>
  <si>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</si>
  <si>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</si>
  <si>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</si>
  <si>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</si>
  <si>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</si>
  <si>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</si>
  <si>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</si>
  <si>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</si>
  <si>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</si>
  <si>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</si>
  <si>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</si>
  <si>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</si>
  <si>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</si>
  <si>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</si>
  <si>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</si>
  <si>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</si>
  <si>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</si>
  <si>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</si>
  <si>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</si>
  <si>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</si>
  <si>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</si>
  <si>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</si>
  <si>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</si>
  <si>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</si>
  <si>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</si>
  <si>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</si>
  <si>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</si>
  <si>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</si>
  <si>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</si>
  <si>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</si>
  <si>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</si>
  <si>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</si>
  <si>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</si>
  <si>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</si>
  <si>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</si>
  <si>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</si>
  <si>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</si>
  <si>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</si>
  <si>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</si>
  <si>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</si>
  <si>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</si>
  <si>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</si>
  <si>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</si>
  <si>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</si>
  <si>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</si>
  <si>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</si>
  <si>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</si>
  <si>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</si>
  <si>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</si>
  <si>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</si>
  <si>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</si>
  <si>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</si>
  <si>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</si>
  <si>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</si>
  <si>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</si>
  <si>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</si>
  <si>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</si>
  <si>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</si>
  <si>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</si>
  <si>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</si>
  <si>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</si>
  <si>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</si>
  <si>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</si>
  <si>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</si>
  <si>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</si>
  <si>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</si>
  <si>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</si>
  <si>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</si>
  <si>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</si>
  <si>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</si>
  <si>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</si>
  <si>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</si>
  <si>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</si>
  <si>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</si>
  <si>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</si>
  <si>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</si>
  <si>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</si>
  <si>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</si>
  <si>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</si>
  <si>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</si>
  <si>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</si>
  <si>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</si>
  <si>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</si>
  <si>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</si>
  <si>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</si>
  <si>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</si>
  <si>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</si>
  <si>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</si>
  <si>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</si>
  <si>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</si>
  <si>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</si>
  <si>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</si>
  <si>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</si>
  <si>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</si>
  <si>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</si>
  <si>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</si>
  <si>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</si>
  <si>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</si>
  <si>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</si>
  <si>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</si>
  <si>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</si>
  <si>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</si>
  <si>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</si>
  <si>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</si>
  <si>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</si>
  <si>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</si>
  <si>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</si>
  <si>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</si>
  <si>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</si>
  <si>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</si>
  <si>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</si>
  <si>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</si>
  <si>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</si>
  <si>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</si>
  <si>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</si>
  <si>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</si>
  <si>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</si>
  <si>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</si>
  <si>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</si>
  <si>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</si>
  <si>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</si>
  <si>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</si>
  <si>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</si>
  <si>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</si>
  <si>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</si>
  <si>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</si>
  <si>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</si>
  <si>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</si>
  <si>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</si>
  <si>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</si>
  <si>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</si>
  <si>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</si>
  <si>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</si>
  <si>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</si>
  <si>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</si>
  <si>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</si>
  <si>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</si>
  <si>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</si>
  <si>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</si>
  <si>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</si>
  <si>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</si>
  <si>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</si>
  <si>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</si>
  <si>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</si>
  <si>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</si>
  <si>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</si>
  <si>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</si>
  <si>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</si>
  <si>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</si>
  <si>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</si>
  <si>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</si>
  <si>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</si>
  <si>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</si>
  <si>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</si>
  <si>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</si>
  <si>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</si>
  <si>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</si>
  <si>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</si>
  <si>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</si>
  <si>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</si>
  <si>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</si>
  <si>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</si>
  <si>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</si>
  <si>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</si>
  <si>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</si>
  <si>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</si>
  <si>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</si>
  <si>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</si>
  <si>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</si>
  <si>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</si>
  <si>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</si>
  <si>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</si>
  <si>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</si>
  <si>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</si>
  <si>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</si>
  <si>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</si>
  <si>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</si>
  <si>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</si>
  <si>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</si>
  <si>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</si>
  <si>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</si>
  <si>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</si>
  <si>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</si>
  <si>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</si>
  <si>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</si>
  <si>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</si>
  <si>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</si>
  <si>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</si>
  <si>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</si>
  <si>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</si>
  <si>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</si>
  <si>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</si>
  <si>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</si>
  <si>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</si>
  <si>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</si>
  <si>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</si>
  <si>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</si>
  <si>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</si>
  <si>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</si>
  <si>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</si>
  <si>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</si>
  <si>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</si>
  <si>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</si>
  <si>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</si>
  <si>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</si>
  <si>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</si>
  <si>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</si>
  <si>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</si>
  <si>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</si>
  <si>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</si>
  <si>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</si>
  <si>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</si>
  <si>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</si>
  <si>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</si>
  <si>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</si>
  <si>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</si>
  <si>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</si>
  <si>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</si>
  <si>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</si>
  <si>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</si>
  <si>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</si>
  <si>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</si>
  <si>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</si>
  <si>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</si>
  <si>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</si>
  <si>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</si>
  <si>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</si>
  <si>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</si>
  <si>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</si>
  <si>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</si>
  <si>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</si>
  <si>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</si>
  <si>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</si>
  <si>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</si>
  <si>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</si>
  <si>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</si>
  <si>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</si>
  <si>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</si>
  <si>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</si>
  <si>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</si>
  <si>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</si>
  <si>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</si>
  <si>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</si>
  <si>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</si>
  <si>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</si>
  <si>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</si>
  <si>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</si>
  <si>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</si>
  <si>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</si>
  <si>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</si>
  <si>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</si>
  <si>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</si>
  <si>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</si>
  <si>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</si>
  <si>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</si>
  <si>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</si>
  <si>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</si>
  <si>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</si>
  <si>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</si>
  <si>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</si>
  <si>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</si>
  <si>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</si>
  <si>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</si>
  <si>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</si>
  <si>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</si>
  <si>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</si>
  <si>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</si>
  <si>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</si>
  <si>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</si>
  <si>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</si>
  <si>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</si>
  <si>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</si>
  <si>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</si>
  <si>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</si>
  <si>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</si>
  <si>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</si>
  <si>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</si>
  <si>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</si>
  <si>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</si>
  <si>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</si>
  <si>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</si>
  <si>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</si>
  <si>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</si>
  <si>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</si>
  <si>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</si>
  <si>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</si>
  <si>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</si>
  <si>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</si>
  <si>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</si>
  <si>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</si>
  <si>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</si>
  <si>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</si>
  <si>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</si>
  <si>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</si>
  <si>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</si>
  <si>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</si>
  <si>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</si>
  <si>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</si>
  <si>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</si>
  <si>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</si>
  <si>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</si>
  <si>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</si>
  <si>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</si>
  <si>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</si>
  <si>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</si>
  <si>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</si>
  <si>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</si>
  <si>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</si>
  <si>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</si>
  <si>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</si>
  <si>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</si>
  <si>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</si>
  <si>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</si>
  <si>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</si>
  <si>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</si>
  <si>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</si>
  <si>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</si>
  <si>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</si>
  <si>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</si>
  <si>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</si>
  <si>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</si>
  <si>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</si>
  <si>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</si>
  <si>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</si>
  <si>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</si>
  <si>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</si>
  <si>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</si>
  <si>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</si>
  <si>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</si>
  <si>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</si>
  <si>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</si>
  <si>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</si>
  <si>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</si>
  <si>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</si>
  <si>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</si>
  <si>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</si>
  <si>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</si>
  <si>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</si>
  <si>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</si>
  <si>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</si>
  <si>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</si>
  <si>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</si>
  <si>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</si>
  <si>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</si>
  <si>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</si>
  <si>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</si>
  <si>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</si>
  <si>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</si>
  <si>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</si>
  <si>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</si>
  <si>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</si>
  <si>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</si>
  <si>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</si>
  <si>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</si>
  <si>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</si>
  <si>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</si>
  <si>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</si>
  <si>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</si>
  <si>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</si>
  <si>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</si>
  <si>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</si>
  <si>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</si>
  <si>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</si>
  <si>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</si>
  <si>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</si>
  <si>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</si>
  <si>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</si>
  <si>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</si>
  <si>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</si>
  <si>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</si>
  <si>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</si>
  <si>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</si>
  <si>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</si>
  <si>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</si>
  <si>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</si>
  <si>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</si>
  <si>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</si>
  <si>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</si>
  <si>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</si>
  <si>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</si>
  <si>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</si>
  <si>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</si>
  <si>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</si>
  <si>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</si>
  <si>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</si>
  <si>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</si>
  <si>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</si>
  <si>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</si>
  <si>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</si>
  <si>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</si>
  <si>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</si>
  <si>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</si>
  <si>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</si>
  <si>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</si>
  <si>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</si>
  <si>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</si>
  <si>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</si>
  <si>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</si>
  <si>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</si>
  <si>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</si>
  <si>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</si>
  <si>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</si>
  <si>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</si>
  <si>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</si>
  <si>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</si>
  <si>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</si>
  <si>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</si>
  <si>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</si>
  <si>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</si>
  <si>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</si>
  <si>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</si>
  <si>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</si>
  <si>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</si>
  <si>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</si>
  <si>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</si>
  <si>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</si>
  <si>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</si>
  <si>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</si>
  <si>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</si>
  <si>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</si>
  <si>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</si>
  <si>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</si>
  <si>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</si>
  <si>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</si>
  <si>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</si>
  <si>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</si>
  <si>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</si>
  <si>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</si>
  <si>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</si>
  <si>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</si>
  <si>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</si>
  <si>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</si>
  <si>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</si>
  <si>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</si>
  <si>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</si>
  <si>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</si>
  <si>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</si>
  <si>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</si>
  <si>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</si>
  <si>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</si>
  <si>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</si>
  <si>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</si>
  <si>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</si>
  <si>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</si>
  <si>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</si>
  <si>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</si>
  <si>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</si>
  <si>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</si>
  <si>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</si>
  <si>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</si>
  <si>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</si>
  <si>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</si>
  <si>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</si>
  <si>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</si>
  <si>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</si>
  <si>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</si>
  <si>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</si>
  <si>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</si>
  <si>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</si>
  <si>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</si>
  <si>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</si>
  <si>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</si>
  <si>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</si>
  <si>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</si>
  <si>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</si>
  <si>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</si>
  <si>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</si>
  <si>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</si>
  <si>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</si>
  <si>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</si>
  <si>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</si>
  <si>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</si>
  <si>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</si>
  <si>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</si>
  <si>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</si>
  <si>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</si>
  <si>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</si>
  <si>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</si>
  <si>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</si>
  <si>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</si>
  <si>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</si>
  <si>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</si>
  <si>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</si>
  <si>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</si>
  <si>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</si>
  <si>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</si>
  <si>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</si>
  <si>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</si>
  <si>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</si>
  <si>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</si>
  <si>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</si>
  <si>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</si>
  <si>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</si>
  <si>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</si>
  <si>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</si>
  <si>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</si>
  <si>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</si>
  <si>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</si>
  <si>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</si>
  <si>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</si>
  <si>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</si>
  <si>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</si>
  <si>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</si>
  <si>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</si>
  <si>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</si>
  <si>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</si>
  <si>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</si>
  <si>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</si>
  <si>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</si>
  <si>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</si>
  <si>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</si>
  <si>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</si>
  <si>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</si>
  <si>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</si>
  <si>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</si>
  <si>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</si>
  <si>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</si>
  <si>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</si>
  <si>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</si>
  <si>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</si>
  <si>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</si>
  <si>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</si>
  <si>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</si>
  <si>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</si>
  <si>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</si>
  <si>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</si>
  <si>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</si>
  <si>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</si>
  <si>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</si>
  <si>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</si>
  <si>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</si>
  <si>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</si>
  <si>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</si>
  <si>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</si>
  <si>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</si>
  <si>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</si>
  <si>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</si>
  <si>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</si>
  <si>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</si>
  <si>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</si>
  <si>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</si>
  <si>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</si>
  <si>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</si>
  <si>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</si>
  <si>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</si>
  <si>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</si>
  <si>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</si>
  <si>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</si>
  <si>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</si>
  <si>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</si>
  <si>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</si>
  <si>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</si>
  <si>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</si>
  <si>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</si>
  <si>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</si>
  <si>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</si>
  <si>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</si>
  <si>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</si>
  <si>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</si>
  <si>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</si>
  <si>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</si>
  <si>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</si>
  <si>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</si>
  <si>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</si>
  <si>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</si>
  <si>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</si>
  <si>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</si>
  <si>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</si>
  <si>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</si>
  <si>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</si>
  <si>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</si>
  <si>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</si>
  <si>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</si>
  <si>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</si>
  <si>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</si>
  <si>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</si>
  <si>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</si>
  <si>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</si>
  <si>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</si>
  <si>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</si>
  <si>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</si>
  <si>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</si>
  <si>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</si>
  <si>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</si>
  <si>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</si>
  <si>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</si>
  <si>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</si>
  <si>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</si>
  <si>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</si>
  <si>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</si>
  <si>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</si>
  <si>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</si>
  <si>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</si>
  <si>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</si>
  <si>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</si>
  <si>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</si>
  <si>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</si>
  <si>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</si>
  <si>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</si>
  <si>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</si>
  <si>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</si>
  <si>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</si>
  <si>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</si>
  <si>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</si>
  <si>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</si>
  <si>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</si>
  <si>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</si>
  <si>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</si>
  <si>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</si>
  <si>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</si>
  <si>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</si>
  <si>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</si>
  <si>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</si>
  <si>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</si>
  <si>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</si>
  <si>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</si>
  <si>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</si>
  <si>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</si>
  <si>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</si>
  <si>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</si>
  <si>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</si>
  <si>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</si>
  <si>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</si>
  <si>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</si>
  <si>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</si>
  <si>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</si>
  <si>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</si>
  <si>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</si>
  <si>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</si>
  <si>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</si>
  <si>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</si>
  <si>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</si>
  <si>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</si>
  <si>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</si>
  <si>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</si>
  <si>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</si>
  <si>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</si>
  <si>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</si>
  <si>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</si>
  <si>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</si>
  <si>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</si>
  <si>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</si>
  <si>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</si>
  <si>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</si>
  <si>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</si>
  <si>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</si>
  <si>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</si>
  <si>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</si>
  <si>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</si>
  <si>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</si>
  <si>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</si>
  <si>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</si>
  <si>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</si>
  <si>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</si>
  <si>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</si>
  <si>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</si>
  <si>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</si>
  <si>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</si>
  <si>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</si>
  <si>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</si>
  <si>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</si>
  <si>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</si>
  <si>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</si>
  <si>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</si>
  <si>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</si>
  <si>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</si>
  <si>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</si>
  <si>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</si>
  <si>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</si>
  <si>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</si>
  <si>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</si>
  <si>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</si>
  <si>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</si>
  <si>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</si>
  <si>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</si>
  <si>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</si>
  <si>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</si>
  <si>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</si>
  <si>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</si>
  <si>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</si>
  <si>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</si>
  <si>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</si>
  <si>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</si>
  <si>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</si>
  <si>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</si>
  <si>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</si>
  <si>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</si>
  <si>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</si>
  <si>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</si>
  <si>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</si>
  <si>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</si>
  <si>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</si>
  <si>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</si>
  <si>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</si>
  <si>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</si>
  <si>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</si>
  <si>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</si>
  <si>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</si>
  <si>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</si>
  <si>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</si>
  <si>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</si>
  <si>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</si>
  <si>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</si>
  <si>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</si>
  <si>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</si>
  <si>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</si>
  <si>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</si>
  <si>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</si>
  <si>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</si>
  <si>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</si>
  <si>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</si>
  <si>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</si>
  <si>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</si>
  <si>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</si>
  <si>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</si>
  <si>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</si>
  <si>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</si>
  <si>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</si>
  <si>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</si>
  <si>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</si>
  <si>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</si>
  <si>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</si>
  <si>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</si>
  <si>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</si>
  <si>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</si>
  <si>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</si>
  <si>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</si>
  <si>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</si>
  <si>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</si>
  <si>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</si>
  <si>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</si>
  <si>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</si>
  <si>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</si>
  <si>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</si>
  <si>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</si>
  <si>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</si>
  <si>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</si>
  <si>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</si>
  <si>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</si>
  <si>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</si>
  <si>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</si>
  <si>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</si>
  <si>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</si>
  <si>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</si>
  <si>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</si>
  <si>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</si>
  <si>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</si>
  <si>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</si>
  <si>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</si>
  <si>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</si>
  <si>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</si>
  <si>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</si>
  <si>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</si>
  <si>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</si>
  <si>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</si>
  <si>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</si>
  <si>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</si>
  <si>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</si>
  <si>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</si>
  <si>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</si>
  <si>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</si>
  <si>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</si>
  <si>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</si>
  <si>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</si>
  <si>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</si>
  <si>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</si>
  <si>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</si>
  <si>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</si>
  <si>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</si>
  <si>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</si>
  <si>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</si>
  <si>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</si>
  <si>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</si>
  <si>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</si>
  <si>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</si>
  <si>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</si>
  <si>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</si>
  <si>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</si>
  <si>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</si>
  <si>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</si>
  <si>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</si>
  <si>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</si>
  <si>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</si>
  <si>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</si>
  <si>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</si>
  <si>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</si>
  <si>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</si>
  <si>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</si>
  <si>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</si>
  <si>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</si>
  <si>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</si>
  <si>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</si>
  <si>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</si>
  <si>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</si>
  <si>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</si>
  <si>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</si>
  <si>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</si>
  <si>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</si>
  <si>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</si>
  <si>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</si>
  <si>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</si>
  <si>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</si>
  <si>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</si>
  <si>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</si>
  <si>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</si>
  <si>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</si>
  <si>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</si>
  <si>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</si>
  <si>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</si>
  <si>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</si>
  <si>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</si>
  <si>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</si>
  <si>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</si>
  <si>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</si>
  <si>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</si>
  <si>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</si>
  <si>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</si>
  <si>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</si>
  <si>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</si>
  <si>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</si>
  <si>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</si>
  <si>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</si>
  <si>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</si>
  <si>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</si>
  <si>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</si>
  <si>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</si>
  <si>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</si>
  <si>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</si>
  <si>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</si>
  <si>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</si>
  <si>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</si>
  <si>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</si>
  <si>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</si>
  <si>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</si>
  <si>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</si>
  <si>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</si>
  <si>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</si>
  <si>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</si>
  <si>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</si>
  <si>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</si>
  <si>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</si>
  <si>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</si>
  <si>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</si>
  <si>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</si>
  <si>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</si>
  <si>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</si>
  <si>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</si>
  <si>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</si>
  <si>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</si>
  <si>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</si>
  <si>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</si>
  <si>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</si>
  <si>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</si>
  <si>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</si>
  <si>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</si>
  <si>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</si>
  <si>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</si>
  <si>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</si>
  <si>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</si>
  <si>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</si>
  <si>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</si>
  <si>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</si>
  <si>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</si>
  <si>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</si>
  <si>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</si>
  <si>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</si>
  <si>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</si>
  <si>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</si>
  <si>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</si>
  <si>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</si>
  <si>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</si>
  <si>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</si>
  <si>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</si>
  <si>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</si>
  <si>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</si>
  <si>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</si>
  <si>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</si>
  <si>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</si>
  <si>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</si>
  <si>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</si>
  <si>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</si>
  <si>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</si>
  <si>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</si>
  <si>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</si>
  <si>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</si>
  <si>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</si>
  <si>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</si>
  <si>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</si>
  <si>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</si>
  <si>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</si>
  <si>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</si>
  <si>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</si>
  <si>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</si>
  <si>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</si>
  <si>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</si>
  <si>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</si>
  <si>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</si>
  <si>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</si>
  <si>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</si>
  <si>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</si>
  <si>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</si>
  <si>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</si>
  <si>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</si>
  <si>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</si>
  <si>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</si>
  <si>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</si>
  <si>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</si>
  <si>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</si>
  <si>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</si>
  <si>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</si>
  <si>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</si>
  <si>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</si>
  <si>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</si>
  <si>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</si>
  <si>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</si>
  <si>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</si>
  <si>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</si>
  <si>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</si>
  <si>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</si>
  <si>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</si>
  <si>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</si>
  <si>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</si>
  <si>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</si>
  <si>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</si>
  <si>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</si>
  <si>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</si>
  <si>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</si>
  <si>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</si>
  <si>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</si>
  <si>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</si>
  <si>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</si>
  <si>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</si>
  <si>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</si>
  <si>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</si>
  <si>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</si>
  <si>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</si>
  <si>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</si>
  <si>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</si>
  <si>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</si>
  <si>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</si>
  <si>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</si>
  <si>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</si>
  <si>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</si>
  <si>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</si>
  <si>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</si>
  <si>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</si>
  <si>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</si>
  <si>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</si>
  <si>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</si>
  <si>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</si>
  <si>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</si>
  <si>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</si>
  <si>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</si>
  <si>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</si>
  <si>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</si>
  <si>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</si>
  <si>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</si>
  <si>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</si>
  <si>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</si>
  <si>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</si>
  <si>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</si>
  <si>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</si>
  <si>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</si>
  <si>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</si>
  <si>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</si>
  <si>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</si>
  <si>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</si>
  <si>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</si>
  <si>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</si>
  <si>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</si>
  <si>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</si>
  <si>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</si>
  <si>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</si>
  <si>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</si>
  <si>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</si>
  <si>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</si>
  <si>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</si>
  <si>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</si>
  <si>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</si>
  <si>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</si>
  <si>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</si>
  <si>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</si>
  <si>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</si>
  <si>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</si>
  <si>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</si>
  <si>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</si>
  <si>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</si>
  <si>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</si>
  <si>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</si>
  <si>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</si>
  <si>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</si>
  <si>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</si>
  <si>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</si>
  <si>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</si>
  <si>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</si>
  <si>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</si>
  <si>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</si>
  <si>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</si>
  <si>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</si>
  <si>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</si>
  <si>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</si>
  <si>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</si>
  <si>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</si>
  <si>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</si>
  <si>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</si>
  <si>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</si>
  <si>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</si>
  <si>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</si>
  <si>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</si>
  <si>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</si>
  <si>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</si>
  <si>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</si>
  <si>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</si>
  <si>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</si>
  <si>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</si>
  <si>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</si>
  <si>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</si>
  <si>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</si>
  <si>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</si>
  <si>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</si>
  <si>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</si>
  <si>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</si>
  <si>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</si>
  <si>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</si>
  <si>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</si>
  <si>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</si>
  <si>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</si>
  <si>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</si>
  <si>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</si>
  <si>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</si>
  <si>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</si>
  <si>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</si>
  <si>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</si>
  <si>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</si>
  <si>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</si>
  <si>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</si>
  <si>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</si>
  <si>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</si>
  <si>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</si>
  <si>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</si>
  <si>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</si>
  <si>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</si>
  <si>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</si>
  <si>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</si>
  <si>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</si>
  <si>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</si>
  <si>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</si>
  <si>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</si>
  <si>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</si>
  <si>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</si>
  <si>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</si>
  <si>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</si>
  <si>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</si>
  <si>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</si>
  <si>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</si>
  <si>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</si>
  <si>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</si>
  <si>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</si>
  <si>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</si>
  <si>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</si>
  <si>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</si>
  <si>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</si>
  <si>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</si>
  <si>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</si>
  <si>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</si>
  <si>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</si>
  <si>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</si>
  <si>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</si>
  <si>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</si>
  <si>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</si>
  <si>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</si>
  <si>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</si>
  <si>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</si>
  <si>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</si>
  <si>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</si>
  <si>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</si>
  <si>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</si>
  <si>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</si>
  <si>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</si>
  <si>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</si>
  <si>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</si>
  <si>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</si>
  <si>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</si>
  <si>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</si>
  <si>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</si>
  <si>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</si>
  <si>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</si>
  <si>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</si>
  <si>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</si>
  <si>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</si>
  <si>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</si>
  <si>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</si>
  <si>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</si>
  <si>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</si>
  <si>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</si>
  <si>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</si>
  <si>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</si>
  <si>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</si>
  <si>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</si>
  <si>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</si>
  <si>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</si>
  <si>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</si>
  <si>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</si>
  <si>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</si>
  <si>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</si>
  <si>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</si>
  <si>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</si>
  <si>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</si>
  <si>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</si>
  <si>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</si>
  <si>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</si>
  <si>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</si>
  <si>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</si>
  <si>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</si>
  <si>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</si>
  <si>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</si>
  <si>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</si>
  <si>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</si>
  <si>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</si>
  <si>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</si>
  <si>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</si>
  <si>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</si>
  <si>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</si>
  <si>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</si>
  <si>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</si>
  <si>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</si>
  <si>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</si>
  <si>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</si>
  <si>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</si>
  <si>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</si>
  <si>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</si>
  <si>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</si>
  <si>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</si>
  <si>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</si>
  <si>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</si>
  <si>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</si>
  <si>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</si>
  <si>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</si>
  <si>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</si>
  <si>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</si>
  <si>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</si>
  <si>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</si>
  <si>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</si>
  <si>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</si>
  <si>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</si>
  <si>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</si>
  <si>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</si>
  <si>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</si>
  <si>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</si>
  <si>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</si>
  <si>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</si>
  <si>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</si>
  <si>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</si>
  <si>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</si>
  <si>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</si>
  <si>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</si>
  <si>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</si>
  <si>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</si>
  <si>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</si>
  <si>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</si>
  <si>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</si>
  <si>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</si>
  <si>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</si>
  <si>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</si>
  <si>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</si>
  <si>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</si>
  <si>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</si>
  <si>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</si>
  <si>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</si>
  <si>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</si>
  <si>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</si>
  <si>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</si>
  <si>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</si>
  <si>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</si>
  <si>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</si>
  <si>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</si>
  <si>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</si>
  <si>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</si>
  <si>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</si>
  <si>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</si>
  <si>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</si>
  <si>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</si>
  <si>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</si>
  <si>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</si>
  <si>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</si>
  <si>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</si>
  <si>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</si>
  <si>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</si>
  <si>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</si>
  <si>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</si>
  <si>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</si>
  <si>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</si>
  <si>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</si>
  <si>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</si>
  <si>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</si>
  <si>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</si>
  <si>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</si>
  <si>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</si>
  <si>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</si>
  <si>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</si>
  <si>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</si>
  <si>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</si>
  <si>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</si>
  <si>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</si>
  <si>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</si>
  <si>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</si>
  <si>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</si>
  <si>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</si>
  <si>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</si>
  <si>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</si>
  <si>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</si>
  <si>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</si>
  <si>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</si>
  <si>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</si>
  <si>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</si>
  <si>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</si>
  <si>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</si>
  <si>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</si>
  <si>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</si>
  <si>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</si>
  <si>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</si>
  <si>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</si>
  <si>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</si>
  <si>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</si>
  <si>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</si>
  <si>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</si>
  <si>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</si>
  <si>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</si>
  <si>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</si>
  <si>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</si>
  <si>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</si>
  <si>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</si>
  <si>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</si>
  <si>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</si>
  <si>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</si>
  <si>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</si>
  <si>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</si>
  <si>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</si>
  <si>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</si>
  <si>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</si>
  <si>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</si>
  <si>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</si>
  <si>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</si>
  <si>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</si>
  <si>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</si>
  <si>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</si>
  <si>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</si>
  <si>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</si>
  <si>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</si>
  <si>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</si>
  <si>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</si>
  <si>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</si>
  <si>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</si>
  <si>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</si>
  <si>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</si>
  <si>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</si>
  <si>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</si>
  <si>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</si>
  <si>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</si>
  <si>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</si>
  <si>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</si>
  <si>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</si>
  <si>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</si>
  <si>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</si>
  <si>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</si>
  <si>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</si>
  <si>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</si>
  <si>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</si>
  <si>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</si>
  <si>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</si>
  <si>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</si>
  <si>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</si>
  <si>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</si>
  <si>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</si>
  <si>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</si>
  <si>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</si>
  <si>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</si>
  <si>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</si>
  <si>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</si>
  <si>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</si>
  <si>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</si>
  <si>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</si>
  <si>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</si>
  <si>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</si>
  <si>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</si>
  <si>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</si>
  <si>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</si>
  <si>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</si>
  <si>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</si>
  <si>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</si>
  <si>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</si>
  <si>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</si>
  <si>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</si>
  <si>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</si>
  <si>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</si>
  <si>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</si>
  <si>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</si>
  <si>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</si>
  <si>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</si>
  <si>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</si>
  <si>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</si>
  <si>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</si>
  <si>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</si>
  <si>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</si>
  <si>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</si>
  <si>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</si>
  <si>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</si>
  <si>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</si>
  <si>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</si>
  <si>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</si>
  <si>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</si>
  <si>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</si>
  <si>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</si>
  <si>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</si>
  <si>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</si>
  <si>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</si>
  <si>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</si>
  <si>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</si>
  <si>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</si>
  <si>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</si>
  <si>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</si>
  <si>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</si>
  <si>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</si>
  <si>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</si>
  <si>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</si>
  <si>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</si>
  <si>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</si>
  <si>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</si>
  <si>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</si>
  <si>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</si>
  <si>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</si>
  <si>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</si>
  <si>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</si>
  <si>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</si>
  <si>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</si>
  <si>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</si>
  <si>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</si>
  <si>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</si>
  <si>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</si>
  <si>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</si>
  <si>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</si>
  <si>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</si>
  <si>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</si>
  <si>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</si>
  <si>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</si>
  <si>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</si>
  <si>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</si>
  <si>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</si>
  <si>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</si>
  <si>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</si>
  <si>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</si>
  <si>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</si>
  <si>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</si>
  <si>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</si>
  <si>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</si>
  <si>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</si>
  <si>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</si>
  <si>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</si>
  <si>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</si>
  <si>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</si>
  <si>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</si>
  <si>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</si>
  <si>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</si>
  <si>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</si>
  <si>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</si>
  <si>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</si>
  <si>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</si>
  <si>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</si>
  <si>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</si>
  <si>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</si>
  <si>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</si>
  <si>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</si>
  <si>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</si>
  <si>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</si>
  <si>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</si>
  <si>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</si>
  <si>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</si>
  <si>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</si>
  <si>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</si>
  <si>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</si>
  <si>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</si>
  <si>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</si>
  <si>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</si>
  <si>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</si>
  <si>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</si>
  <si>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</si>
  <si>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</si>
  <si>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</si>
  <si>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</si>
  <si>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</si>
  <si>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</si>
  <si>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</si>
  <si>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</si>
  <si>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</si>
  <si>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</si>
  <si>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</si>
  <si>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</si>
  <si>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</si>
  <si>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</si>
  <si>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</si>
  <si>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</si>
  <si>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</si>
  <si>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</si>
  <si>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</si>
  <si>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</si>
  <si>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</si>
  <si>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</si>
  <si>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</si>
  <si>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</si>
  <si>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</si>
  <si>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</si>
  <si>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</si>
  <si>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</si>
  <si>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</si>
  <si>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</si>
  <si>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</si>
  <si>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</si>
  <si>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</si>
  <si>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</si>
  <si>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</si>
  <si>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</si>
  <si>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</si>
  <si>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</si>
  <si>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</si>
  <si>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</si>
  <si>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</si>
  <si>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</si>
  <si>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</si>
  <si>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</si>
  <si>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</si>
  <si>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</si>
  <si>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</si>
  <si>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</si>
  <si>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</si>
  <si>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</si>
  <si>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</si>
  <si>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</si>
  <si>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</si>
  <si>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</si>
  <si>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</si>
  <si>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</si>
  <si>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</si>
  <si>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</si>
  <si>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</si>
  <si>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</si>
  <si>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</si>
  <si>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</si>
  <si>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</si>
  <si>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</si>
  <si>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</si>
  <si>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</si>
  <si>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</si>
  <si>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</si>
  <si>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</si>
  <si>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</si>
  <si>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</si>
  <si>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</si>
  <si>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</si>
  <si>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</si>
  <si>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</si>
  <si>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</si>
  <si>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</si>
  <si>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</si>
  <si>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</si>
  <si>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</si>
  <si>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</si>
  <si>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</si>
  <si>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</si>
  <si>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</si>
  <si>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</si>
  <si>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</si>
  <si>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</si>
  <si>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</si>
  <si>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</si>
  <si>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</si>
  <si>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</si>
  <si>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</si>
  <si>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</si>
  <si>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</si>
  <si>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</si>
  <si>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</si>
  <si>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</si>
  <si>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</si>
  <si>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</si>
  <si>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</si>
  <si>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</si>
  <si>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</si>
  <si>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</si>
  <si>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</si>
  <si>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</si>
  <si>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</si>
  <si>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</si>
  <si>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</si>
  <si>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</si>
  <si>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</si>
  <si>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</si>
  <si>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</si>
  <si>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</si>
  <si>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</si>
  <si>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</si>
  <si>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</si>
  <si>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</si>
  <si>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</si>
  <si>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</si>
  <si>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</si>
  <si>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</si>
  <si>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</si>
  <si>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</si>
  <si>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</si>
  <si>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</si>
  <si>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</si>
  <si>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</si>
  <si>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</si>
  <si>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</si>
  <si>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</si>
  <si>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</si>
  <si>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</si>
  <si>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</si>
  <si>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</si>
  <si>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</si>
  <si>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</si>
  <si>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</si>
  <si>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</si>
  <si>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</si>
  <si>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</si>
  <si>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</si>
  <si>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</si>
  <si>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</si>
  <si>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</si>
  <si>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</si>
  <si>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</si>
  <si>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</si>
  <si>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</si>
  <si>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</si>
  <si>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</si>
  <si>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</si>
  <si>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</si>
  <si>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</si>
  <si>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</si>
  <si>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</si>
  <si>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</si>
  <si>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</si>
  <si>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</si>
  <si>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</si>
  <si>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</si>
  <si>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</si>
  <si>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</si>
  <si>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</si>
  <si>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</si>
  <si>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</si>
  <si>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</si>
  <si>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</si>
  <si>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</si>
  <si>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</si>
  <si>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</si>
  <si>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</si>
  <si>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</si>
  <si>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</si>
  <si>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</si>
  <si>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</si>
  <si>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</si>
  <si>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</si>
  <si>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</si>
  <si>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</si>
  <si>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</si>
  <si>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</si>
  <si>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</si>
  <si>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</si>
  <si>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</si>
  <si>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</si>
  <si>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</si>
  <si>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</si>
  <si>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</si>
  <si>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</si>
  <si>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</si>
  <si>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</si>
  <si>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</si>
  <si>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</si>
  <si>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</si>
  <si>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</si>
  <si>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</si>
  <si>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</si>
  <si>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</si>
  <si>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</si>
  <si>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</si>
  <si>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</si>
  <si>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</si>
  <si>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</si>
  <si>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</si>
  <si>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</si>
  <si>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</si>
  <si>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</si>
  <si>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</si>
  <si>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</si>
  <si>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</si>
  <si>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</si>
  <si>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</si>
  <si>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</si>
  <si>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</si>
  <si>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</si>
  <si>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</si>
  <si>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</si>
  <si>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</si>
  <si>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</si>
  <si>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</si>
  <si>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</si>
  <si>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</si>
  <si>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</si>
  <si>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</si>
  <si>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</si>
  <si>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</si>
  <si>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</si>
  <si>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</si>
  <si>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</si>
  <si>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</si>
  <si>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</si>
  <si>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</si>
  <si>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</si>
  <si>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</si>
  <si>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</si>
  <si>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</si>
  <si>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</si>
  <si>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</si>
  <si>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</si>
  <si>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</si>
  <si>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</si>
  <si>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</si>
  <si>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</si>
  <si>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</si>
  <si>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</si>
  <si>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</si>
  <si>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</si>
  <si>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</si>
  <si>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</si>
  <si>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</si>
  <si>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</si>
  <si>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</si>
  <si>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</si>
  <si>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</si>
  <si>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</si>
  <si>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</si>
  <si>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</si>
  <si>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</si>
  <si>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</si>
  <si>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</si>
  <si>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</si>
  <si>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</si>
  <si>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</si>
  <si>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</si>
  <si>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</si>
  <si>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</si>
  <si>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</si>
  <si>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</si>
  <si>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</si>
  <si>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</si>
  <si>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</si>
  <si>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</si>
  <si>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</si>
  <si>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</si>
  <si>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</si>
  <si>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</si>
  <si>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</si>
  <si>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</si>
  <si>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</si>
  <si>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</si>
  <si>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</si>
  <si>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</si>
  <si>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</si>
  <si>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</si>
  <si>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</si>
  <si>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</si>
  <si>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</si>
  <si>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</si>
  <si>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</si>
  <si>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</si>
  <si>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</si>
  <si>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</si>
  <si>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</si>
  <si>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</si>
  <si>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</si>
  <si>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</si>
  <si>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</si>
  <si>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</si>
  <si>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</si>
  <si>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</si>
  <si>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</si>
  <si>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</si>
  <si>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</si>
  <si>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</si>
  <si>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</si>
  <si>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</si>
  <si>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</si>
  <si>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</si>
  <si>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</si>
  <si>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</si>
  <si>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</si>
  <si>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</si>
  <si>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</si>
  <si>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</si>
  <si>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</si>
  <si>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</si>
  <si>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</si>
  <si>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</si>
  <si>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</si>
  <si>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</si>
  <si>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</si>
  <si>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</si>
  <si>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</si>
  <si>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</si>
  <si>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</si>
  <si>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</si>
  <si>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</si>
  <si>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</si>
  <si>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</si>
  <si>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</si>
  <si>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</si>
  <si>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</si>
  <si>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</si>
  <si>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</si>
  <si>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</si>
  <si>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</si>
  <si>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</si>
  <si>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</si>
  <si>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</si>
  <si>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</si>
  <si>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</si>
  <si>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</si>
  <si>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</si>
  <si>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</si>
  <si>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</si>
  <si>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</si>
  <si>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</si>
  <si>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</si>
  <si>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</si>
  <si>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</si>
  <si>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</si>
  <si>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</si>
  <si>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</si>
  <si>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</si>
  <si>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</si>
  <si>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</si>
  <si>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</si>
  <si>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</si>
  <si>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</si>
  <si>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</si>
  <si>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</si>
  <si>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</si>
  <si>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</si>
  <si>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</si>
  <si>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</si>
  <si>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</si>
  <si>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</si>
  <si>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</si>
  <si>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</si>
  <si>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</si>
  <si>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</si>
  <si>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</si>
  <si>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</si>
  <si>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</si>
  <si>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</si>
  <si>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</si>
  <si>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</si>
  <si>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</si>
  <si>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</si>
  <si>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</si>
  <si>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</si>
  <si>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</si>
  <si>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</si>
  <si>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</si>
  <si>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</si>
  <si>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</si>
  <si>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</si>
  <si>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</si>
  <si>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</si>
  <si>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</si>
  <si>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</si>
  <si>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</si>
  <si>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</si>
  <si>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</si>
  <si>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</si>
  <si>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</si>
  <si>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</si>
  <si>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</si>
  <si>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</si>
  <si>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</si>
  <si>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</si>
  <si>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</si>
  <si>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</si>
  <si>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</si>
  <si>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</si>
  <si>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</si>
  <si>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</si>
  <si>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</si>
  <si>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</si>
  <si>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</si>
  <si>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</si>
  <si>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</si>
  <si>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</si>
  <si>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</si>
  <si>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</si>
  <si>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</si>
  <si>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</si>
  <si>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</si>
  <si>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</si>
  <si>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</si>
  <si>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</si>
  <si>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</si>
  <si>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</si>
  <si>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</si>
  <si>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</si>
  <si>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</si>
  <si>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</si>
  <si>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</si>
  <si>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</si>
  <si>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</si>
  <si>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</si>
  <si>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</si>
  <si>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</si>
  <si>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</si>
  <si>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</si>
  <si>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</si>
  <si>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</si>
  <si>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</si>
  <si>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</si>
  <si>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</si>
  <si>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</si>
  <si>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</si>
  <si>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</si>
  <si>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</si>
  <si>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</si>
  <si>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</si>
  <si>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</si>
  <si>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</si>
  <si>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</si>
  <si>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</si>
  <si>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</si>
  <si>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</si>
  <si>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</si>
  <si>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</si>
  <si>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</si>
  <si>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</si>
  <si>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</si>
  <si>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</si>
  <si>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</si>
  <si>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</si>
  <si>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</si>
  <si>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</si>
  <si>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</si>
  <si>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</si>
  <si>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</si>
  <si>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</si>
  <si>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</si>
  <si>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</si>
  <si>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</si>
  <si>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</si>
  <si>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</si>
  <si>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</si>
  <si>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</si>
  <si>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</si>
  <si>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</si>
  <si>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</si>
  <si>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</si>
  <si>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</si>
  <si>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</si>
  <si>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</si>
  <si>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</si>
  <si>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</si>
  <si>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</si>
  <si>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</si>
  <si>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</si>
  <si>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</si>
  <si>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</si>
  <si>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</si>
  <si>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</si>
  <si>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</si>
  <si>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</si>
  <si>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</si>
  <si>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</si>
  <si>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</si>
  <si>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</si>
  <si>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</si>
  <si>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</si>
  <si>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</si>
  <si>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</si>
  <si>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</si>
  <si>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</si>
  <si>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</si>
  <si>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</si>
  <si>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</si>
  <si>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</si>
  <si>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</si>
  <si>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</si>
  <si>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</si>
  <si>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</si>
  <si>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</si>
  <si>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</si>
  <si>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</si>
  <si>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</si>
  <si>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</si>
  <si>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</si>
  <si>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</si>
  <si>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</si>
  <si>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</si>
  <si>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</si>
  <si>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</si>
  <si>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</si>
  <si>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</si>
  <si>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</si>
  <si>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</si>
  <si>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</si>
  <si>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</si>
  <si>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</si>
  <si>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</si>
  <si>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</si>
  <si>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</si>
  <si>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</si>
  <si>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</si>
  <si>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</si>
  <si>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</si>
  <si>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</si>
  <si>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</si>
  <si>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</si>
  <si>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</si>
  <si>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</si>
  <si>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</si>
  <si>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</si>
  <si>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</si>
  <si>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</si>
  <si>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</si>
  <si>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</si>
  <si>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</si>
  <si>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</si>
  <si>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</si>
  <si>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</si>
  <si>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</si>
  <si>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</si>
  <si>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</si>
  <si>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</si>
  <si>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</si>
  <si>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</si>
  <si>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</si>
  <si>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</si>
  <si>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</si>
  <si>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</si>
  <si>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</si>
  <si>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</si>
  <si>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</si>
  <si>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</si>
  <si>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</si>
  <si>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</si>
  <si>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</si>
  <si>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</si>
  <si>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</si>
  <si>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</si>
  <si>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</si>
  <si>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</si>
  <si>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</si>
  <si>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</si>
  <si>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</si>
  <si>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</si>
  <si>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</si>
  <si>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</si>
  <si>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</si>
  <si>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</si>
  <si>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</si>
  <si>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</si>
  <si>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</si>
  <si>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</si>
  <si>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</si>
  <si>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</si>
  <si>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</si>
  <si>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</si>
  <si>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</si>
  <si>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</si>
  <si>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</si>
  <si>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</si>
  <si>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</si>
  <si>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</si>
  <si>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</si>
  <si>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</si>
  <si>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</si>
  <si>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</si>
  <si>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</si>
  <si>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</si>
  <si>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</si>
  <si>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</si>
  <si>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</si>
  <si>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</si>
  <si>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</si>
  <si>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</si>
  <si>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</si>
  <si>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</si>
  <si>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</si>
  <si>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</si>
  <si>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</si>
  <si>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</si>
  <si>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</si>
  <si>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</si>
  <si>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</si>
  <si>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</si>
  <si>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</si>
  <si>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</si>
  <si>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</si>
  <si>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</si>
  <si>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</si>
  <si>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</si>
  <si>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</si>
  <si>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</si>
  <si>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</si>
  <si>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</si>
  <si>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</si>
  <si>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</si>
  <si>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</si>
  <si>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</si>
  <si>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</si>
  <si>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</si>
  <si>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</si>
  <si>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</si>
  <si>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</si>
  <si>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</si>
  <si>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</si>
  <si>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</si>
  <si>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</si>
  <si>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</si>
  <si>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</si>
  <si>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</si>
  <si>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</si>
  <si>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</si>
  <si>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</si>
  <si>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</si>
  <si>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</si>
  <si>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</si>
  <si>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</si>
  <si>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</si>
  <si>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</si>
  <si>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</si>
  <si>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</si>
  <si>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</si>
  <si>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</si>
  <si>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</si>
  <si>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</si>
  <si>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</si>
  <si>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</si>
  <si>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</si>
  <si>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</si>
  <si>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</si>
  <si>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</si>
  <si>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</si>
  <si>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</si>
  <si>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</si>
  <si>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</si>
  <si>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</si>
  <si>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</si>
  <si>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</si>
  <si>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</si>
  <si>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</si>
  <si>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</si>
  <si>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</si>
  <si>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</si>
  <si>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</si>
  <si>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</si>
  <si>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</si>
  <si>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</si>
  <si>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</si>
  <si>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</si>
  <si>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</si>
  <si>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</si>
  <si>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</si>
  <si>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</si>
  <si>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</si>
  <si>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</si>
  <si>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</si>
  <si>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</si>
  <si>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</si>
  <si>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</si>
  <si>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</si>
  <si>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</si>
  <si>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</si>
  <si>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</si>
  <si>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</si>
  <si>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</si>
  <si>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</si>
  <si>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</si>
  <si>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</si>
  <si>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</si>
  <si>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</si>
  <si>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</si>
  <si>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</si>
  <si>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</si>
  <si>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</si>
  <si>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</si>
  <si>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</si>
  <si>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</si>
  <si>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</si>
  <si>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</si>
  <si>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</si>
  <si>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</si>
  <si>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</si>
  <si>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</si>
  <si>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</si>
  <si>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</si>
  <si>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</si>
  <si>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</si>
  <si>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</si>
  <si>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</si>
  <si>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</si>
  <si>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</si>
  <si>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</si>
  <si>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</si>
  <si>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</si>
  <si>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</si>
  <si>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</si>
  <si>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</si>
  <si>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</si>
  <si>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</si>
  <si>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</si>
  <si>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</si>
  <si>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</si>
  <si>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</si>
  <si>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</si>
  <si>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</si>
  <si>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</si>
  <si>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</si>
  <si>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</si>
  <si>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</si>
  <si>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</si>
  <si>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</si>
  <si>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</si>
  <si>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</si>
  <si>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</si>
  <si>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</si>
  <si>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</si>
  <si>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</si>
  <si>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</si>
  <si>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</si>
  <si>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</si>
  <si>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</si>
  <si>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</si>
  <si>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</si>
  <si>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</si>
  <si>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</si>
  <si>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</si>
  <si>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</si>
  <si>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</si>
  <si>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</si>
  <si>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</si>
  <si>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</si>
  <si>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</si>
  <si>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</si>
  <si>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</si>
  <si>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</si>
  <si>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</si>
  <si>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</si>
  <si>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</si>
  <si>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</si>
  <si>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</si>
  <si>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</si>
  <si>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</si>
  <si>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</si>
  <si>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</si>
  <si>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</si>
  <si>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</si>
  <si>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</si>
  <si>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</si>
  <si>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</si>
  <si>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</si>
  <si>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</si>
  <si>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</si>
  <si>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</si>
  <si>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</si>
  <si>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</si>
  <si>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</si>
  <si>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</si>
  <si>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</si>
  <si>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</si>
  <si>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</si>
  <si>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</si>
  <si>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</si>
  <si>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</si>
  <si>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</si>
  <si>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</si>
  <si>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</si>
  <si>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</si>
  <si>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</si>
  <si>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</si>
  <si>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</si>
  <si>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</si>
  <si>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</si>
  <si>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</si>
  <si>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</si>
  <si>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</si>
  <si>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</si>
  <si>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</si>
  <si>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</si>
  <si>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</si>
  <si>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</si>
  <si>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</si>
  <si>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</si>
  <si>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</si>
  <si>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</si>
  <si>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</si>
  <si>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</si>
  <si>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</si>
  <si>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</si>
  <si>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</si>
  <si>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</si>
  <si>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</si>
  <si>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</si>
  <si>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</si>
  <si>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</si>
  <si>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</si>
  <si>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</si>
  <si>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</si>
  <si>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</si>
  <si>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</si>
  <si>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</si>
  <si>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</si>
  <si>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</si>
  <si>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</si>
  <si>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</si>
  <si>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</si>
  <si>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</si>
  <si>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</si>
  <si>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</si>
  <si>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</si>
  <si>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</si>
  <si>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</si>
  <si>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</si>
  <si>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</si>
  <si>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</si>
  <si>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</si>
  <si>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</si>
  <si>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</si>
  <si>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</si>
  <si>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</si>
  <si>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</si>
  <si>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</si>
  <si>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</si>
  <si>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</si>
  <si>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</si>
  <si>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</si>
  <si>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</si>
  <si>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</si>
  <si>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</si>
  <si>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</si>
  <si>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</si>
  <si>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</si>
  <si>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</si>
  <si>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</si>
  <si>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</si>
  <si>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</si>
  <si>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</si>
  <si>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</si>
  <si>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</si>
  <si>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</si>
  <si>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</si>
  <si>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</si>
  <si>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</si>
  <si>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</si>
  <si>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</si>
  <si>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</si>
  <si>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</si>
  <si>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</si>
  <si>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</si>
  <si>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</si>
  <si>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</si>
  <si>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</si>
  <si>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</si>
  <si>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</si>
  <si>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</si>
  <si>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</si>
  <si>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</si>
  <si>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</si>
  <si>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</si>
  <si>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</si>
  <si>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</si>
  <si>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</si>
  <si>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ASOCIACION SOL NACIENTE BOSA</t>
  </si>
  <si>
    <t>11-1921-2016</t>
  </si>
  <si>
    <t>11-1768-2017</t>
  </si>
  <si>
    <t>11-1247-2018</t>
  </si>
  <si>
    <t>11-0557-2019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</si>
  <si>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</si>
  <si>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</si>
  <si>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DIMF DESARROLLO INFANTIL EN MEDIO FAMILIAR</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</si>
  <si>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EN MEDIO FAMILIAR</t>
  </si>
  <si>
    <t>PRESTAR EL SERVICIO DE ATENCIÓN A NIÑOS Y NIÑAS MENORES DE 6 AÑOS, O HASTA SU INGRESO AL GRADO DE TRANSICIÓN ,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</si>
  <si>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11-0644-2020</t>
  </si>
  <si>
    <t>DILIA MERCEDES RODRIGUEZ SUAREZ</t>
  </si>
  <si>
    <t>Cra 78C Bis Sur # 65C 98</t>
  </si>
  <si>
    <t>Cra 82 #71f-38 sur</t>
  </si>
  <si>
    <t>aso.solnaciente.bosa@gmail.com</t>
  </si>
  <si>
    <t>3134787223</t>
  </si>
  <si>
    <t>2021-11-10000211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</si>
</sst>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8" sqref="D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2693</v>
      </c>
      <c r="D15" s="35"/>
      <c r="E15" s="35"/>
      <c r="F15" s="5"/>
      <c r="G15" s="32" t="s">
        <v>1168</v>
      </c>
      <c r="H15" s="103" t="s">
        <v>187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901035102</v>
      </c>
      <c r="C20" s="5"/>
      <c r="D20" s="73"/>
      <c r="E20" s="5"/>
      <c r="F20" s="5"/>
      <c r="G20" s="5"/>
      <c r="H20" s="243"/>
      <c r="I20" s="149" t="s">
        <v>1156</v>
      </c>
      <c r="J20" s="150" t="s">
        <v>188</v>
      </c>
      <c r="K20" s="151">
        <v>808321150</v>
      </c>
      <c r="L20" s="152">
        <v>44242</v>
      </c>
      <c r="M20" s="152">
        <v>44561</v>
      </c>
      <c r="N20" s="135">
        <f>+(M20-L20)/30</f>
        <v>10.633333333333333</v>
      </c>
      <c r="O20" s="138"/>
      <c r="U20" s="134"/>
      <c r="V20" s="105">
        <f ca="1">NOW()</f>
        <v>44194.749240277779</v>
      </c>
      <c r="W20" s="105">
        <f ca="1">NOW()</f>
        <v>44194.749240277779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SOL NACIENTE BOSA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42723</v>
      </c>
      <c r="F48" s="145">
        <v>43084</v>
      </c>
      <c r="G48" s="160">
        <f>IF(AND(E48&lt;&gt;"",F48&lt;&gt;""),((F48-E48)/30),"")</f>
        <v>12.033333333333333</v>
      </c>
      <c r="H48" s="114" t="s">
        <v>2686</v>
      </c>
      <c r="I48" s="113" t="s">
        <v>1156</v>
      </c>
      <c r="J48" s="113" t="s">
        <v>188</v>
      </c>
      <c r="K48" s="116">
        <v>1538599080</v>
      </c>
      <c r="L48" s="115" t="s">
        <v>1148</v>
      </c>
      <c r="M48" s="117">
        <v>1</v>
      </c>
      <c r="N48" s="115" t="s">
        <v>27</v>
      </c>
      <c r="O48" s="115" t="s">
        <v>26</v>
      </c>
      <c r="P48" s="78"/>
    </row>
    <row r="49" spans="1:16" s="6" customFormat="1" ht="24.75" customHeight="1" x14ac:dyDescent="0.25">
      <c r="A49" s="143">
        <v>2</v>
      </c>
      <c r="B49" s="111" t="s">
        <v>2677</v>
      </c>
      <c r="C49" s="112" t="s">
        <v>31</v>
      </c>
      <c r="D49" s="110" t="s">
        <v>2679</v>
      </c>
      <c r="E49" s="145">
        <v>43085</v>
      </c>
      <c r="F49" s="145">
        <v>43404</v>
      </c>
      <c r="G49" s="160">
        <f t="shared" ref="G49:G50" si="2">IF(AND(E49&lt;&gt;"",F49&lt;&gt;""),((F49-E49)/30),"")</f>
        <v>10.633333333333333</v>
      </c>
      <c r="H49" s="114" t="s">
        <v>2685</v>
      </c>
      <c r="I49" s="113" t="s">
        <v>1156</v>
      </c>
      <c r="J49" s="113" t="s">
        <v>188</v>
      </c>
      <c r="K49" s="116">
        <v>1250977204</v>
      </c>
      <c r="L49" s="115" t="s">
        <v>1148</v>
      </c>
      <c r="M49" s="117">
        <v>1</v>
      </c>
      <c r="N49" s="115" t="s">
        <v>27</v>
      </c>
      <c r="O49" s="115" t="s">
        <v>26</v>
      </c>
      <c r="P49" s="78"/>
    </row>
    <row r="50" spans="1:16" s="6" customFormat="1" ht="24.75" customHeight="1" x14ac:dyDescent="0.25">
      <c r="A50" s="143">
        <v>3</v>
      </c>
      <c r="B50" s="111" t="s">
        <v>2677</v>
      </c>
      <c r="C50" s="112" t="s">
        <v>31</v>
      </c>
      <c r="D50" s="110" t="s">
        <v>2680</v>
      </c>
      <c r="E50" s="145">
        <v>43405</v>
      </c>
      <c r="F50" s="145">
        <v>43441</v>
      </c>
      <c r="G50" s="160">
        <f t="shared" si="2"/>
        <v>1.2</v>
      </c>
      <c r="H50" s="119" t="s">
        <v>2684</v>
      </c>
      <c r="I50" s="113" t="s">
        <v>1156</v>
      </c>
      <c r="J50" s="113" t="s">
        <v>188</v>
      </c>
      <c r="K50" s="116">
        <v>172049112</v>
      </c>
      <c r="L50" s="115" t="s">
        <v>1148</v>
      </c>
      <c r="M50" s="117">
        <v>1</v>
      </c>
      <c r="N50" s="115" t="s">
        <v>27</v>
      </c>
      <c r="O50" s="115" t="s">
        <v>26</v>
      </c>
      <c r="P50" s="78"/>
    </row>
    <row r="51" spans="1:16" s="6" customFormat="1" ht="24.75" customHeight="1" outlineLevel="1" x14ac:dyDescent="0.25">
      <c r="A51" s="143">
        <v>4</v>
      </c>
      <c r="B51" s="111" t="s">
        <v>2677</v>
      </c>
      <c r="C51" s="112" t="s">
        <v>31</v>
      </c>
      <c r="D51" s="110" t="s">
        <v>2681</v>
      </c>
      <c r="E51" s="145">
        <v>43490</v>
      </c>
      <c r="F51" s="145">
        <v>43819</v>
      </c>
      <c r="G51" s="160">
        <f t="shared" ref="G51:G107" si="3">IF(AND(E51&lt;&gt;"",F51&lt;&gt;""),((F51-E51)/30),"")</f>
        <v>10.966666666666667</v>
      </c>
      <c r="H51" s="114" t="s">
        <v>2683</v>
      </c>
      <c r="I51" s="113" t="s">
        <v>1156</v>
      </c>
      <c r="J51" s="113" t="s">
        <v>188</v>
      </c>
      <c r="K51" s="116">
        <v>1512188043</v>
      </c>
      <c r="L51" s="115" t="s">
        <v>1148</v>
      </c>
      <c r="M51" s="117">
        <v>1</v>
      </c>
      <c r="N51" s="115"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2687</v>
      </c>
      <c r="E114" s="145">
        <v>43887</v>
      </c>
      <c r="F114" s="145">
        <v>44196</v>
      </c>
      <c r="G114" s="160">
        <f>IF(AND(E114&lt;&gt;"",F114&lt;&gt;""),((F114-E114)/30),"")</f>
        <v>10.3</v>
      </c>
      <c r="H114" s="122" t="s">
        <v>2682</v>
      </c>
      <c r="I114" s="121" t="s">
        <v>1156</v>
      </c>
      <c r="J114" s="121" t="s">
        <v>188</v>
      </c>
      <c r="K114" s="123">
        <v>1707212133</v>
      </c>
      <c r="L114" s="100">
        <f>+IF(AND(K114&gt;0,O114="Ejecución"),(K114/877802)*Tabla28[[#This Row],[% participación]],IF(AND(K114&gt;0,O114&lt;&gt;"Ejecución"),"-",""))</f>
        <v>1944.8715462029022</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v>
      </c>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42719</v>
      </c>
      <c r="D193" s="5"/>
      <c r="E193" s="126">
        <v>6162</v>
      </c>
      <c r="F193" s="5"/>
      <c r="G193" s="5"/>
      <c r="H193" s="147" t="s">
        <v>2688</v>
      </c>
      <c r="J193" s="5"/>
      <c r="K193" s="127">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2689</v>
      </c>
      <c r="J211" s="27" t="s">
        <v>2622</v>
      </c>
      <c r="K211" s="148" t="s">
        <v>2690</v>
      </c>
      <c r="L211" s="21"/>
      <c r="M211" s="21"/>
      <c r="N211" s="21"/>
      <c r="O211" s="8"/>
    </row>
    <row r="212" spans="1:15" x14ac:dyDescent="0.25">
      <c r="A212" s="9"/>
      <c r="B212" s="27" t="s">
        <v>2619</v>
      </c>
      <c r="C212" s="147" t="s">
        <v>2688</v>
      </c>
      <c r="D212" s="21"/>
      <c r="G212" s="27" t="s">
        <v>2621</v>
      </c>
      <c r="H212" s="148" t="s">
        <v>2692</v>
      </c>
      <c r="J212" s="27" t="s">
        <v>2623</v>
      </c>
      <c r="K212" s="147"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 3</cp:lastModifiedBy>
  <cp:lastPrinted>2020-12-29T22:13:54Z</cp:lastPrinted>
  <dcterms:created xsi:type="dcterms:W3CDTF">2020-10-14T21:57:42Z</dcterms:created>
  <dcterms:modified xsi:type="dcterms:W3CDTF">2020-12-29T22:59:22Z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