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BETTO2\ManifestacionDeInteres\TUNJUELIT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4000" windowHeight="904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<sst xmlns="http://schemas.openxmlformats.org/spreadsheetml/2006/main" count="3062" uniqueCount="2694">
  <si>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</si>
  <si>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</si>
  <si>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</si>
  <si>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</si>
  <si>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</si>
  <si>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</si>
  <si>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</si>
  <si>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</si>
  <si>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</si>
  <si>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</si>
  <si>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</si>
  <si>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</si>
  <si>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</si>
  <si>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</si>
  <si>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</si>
  <si>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</si>
  <si>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</si>
  <si>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</si>
  <si>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</si>
  <si>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</si>
  <si>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</si>
  <si>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</si>
  <si>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</si>
  <si>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</si>
  <si>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</si>
  <si>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</si>
  <si>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</si>
  <si>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</si>
  <si>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</si>
  <si>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</si>
  <si>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</si>
  <si>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</si>
  <si>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</si>
  <si>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</si>
  <si>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</si>
  <si>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</si>
  <si>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</si>
  <si>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</si>
  <si>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</si>
  <si>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</si>
  <si>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</si>
  <si>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</si>
  <si>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</si>
  <si>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</si>
  <si>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</si>
  <si>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</si>
  <si>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</si>
  <si>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</si>
  <si>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</si>
  <si>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</si>
  <si>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</si>
  <si>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</si>
  <si>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</si>
  <si>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</si>
  <si>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</si>
  <si>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</si>
  <si>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</si>
  <si>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</si>
  <si>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</si>
  <si>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</si>
  <si>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</si>
  <si>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</si>
  <si>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</si>
  <si>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</si>
  <si>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</si>
  <si>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</si>
  <si>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</si>
  <si>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</si>
  <si>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</si>
  <si>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</si>
  <si>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</si>
  <si>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</si>
  <si>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</si>
  <si>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</si>
  <si>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</si>
  <si>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</si>
  <si>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</si>
  <si>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</si>
  <si>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</si>
  <si>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</si>
  <si>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</si>
  <si>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</si>
  <si>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</si>
  <si>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</si>
  <si>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</si>
  <si>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</si>
  <si>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</si>
  <si>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</si>
  <si>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</si>
  <si>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</si>
  <si>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</si>
  <si>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</si>
  <si>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</si>
  <si>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</si>
  <si>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</si>
  <si>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</si>
  <si>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</si>
  <si>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</si>
  <si>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</si>
  <si>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</si>
  <si>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</si>
  <si>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</si>
  <si>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</si>
  <si>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</si>
  <si>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</si>
  <si>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</si>
  <si>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</si>
  <si>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</si>
  <si>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</si>
  <si>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</si>
  <si>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</si>
  <si>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</si>
  <si>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</si>
  <si>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</si>
  <si>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</si>
  <si>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</si>
  <si>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</si>
  <si>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</si>
  <si>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</si>
  <si>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</si>
  <si>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</si>
  <si>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</si>
  <si>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</si>
  <si>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</si>
  <si>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</si>
  <si>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</si>
  <si>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</si>
  <si>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</si>
  <si>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</si>
  <si>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</si>
  <si>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</si>
  <si>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</si>
  <si>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</si>
  <si>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</si>
  <si>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</si>
  <si>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</si>
  <si>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</si>
  <si>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</si>
  <si>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</si>
  <si>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</si>
  <si>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</si>
  <si>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</si>
  <si>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</si>
  <si>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</si>
  <si>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</si>
  <si>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</si>
  <si>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</si>
  <si>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</si>
  <si>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</si>
  <si>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</si>
  <si>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</si>
  <si>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</si>
  <si>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</si>
  <si>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</si>
  <si>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</si>
  <si>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</si>
  <si>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</si>
  <si>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</si>
  <si>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</si>
  <si>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</si>
  <si>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</si>
  <si>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</si>
  <si>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</si>
  <si>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</si>
  <si>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</si>
  <si>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</si>
  <si>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</si>
  <si>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</si>
  <si>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</si>
  <si>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</si>
  <si>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</si>
  <si>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</si>
  <si>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</si>
  <si>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</si>
  <si>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</si>
  <si>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</si>
  <si>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</si>
  <si>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</si>
  <si>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</si>
  <si>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</si>
  <si>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</si>
  <si>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</si>
  <si>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</si>
  <si>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</si>
  <si>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</si>
  <si>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</si>
  <si>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</si>
  <si>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</si>
  <si>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</si>
  <si>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</si>
  <si>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</si>
  <si>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</si>
  <si>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</si>
  <si>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</si>
  <si>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</si>
  <si>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</si>
  <si>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</si>
  <si>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</si>
  <si>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</si>
  <si>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</si>
  <si>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</si>
  <si>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</si>
  <si>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</si>
  <si>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</si>
  <si>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</si>
  <si>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</si>
  <si>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</si>
  <si>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</si>
  <si>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</si>
  <si>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</si>
  <si>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</si>
  <si>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</si>
  <si>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</si>
  <si>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</si>
  <si>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</si>
  <si>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</si>
  <si>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</si>
  <si>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</si>
  <si>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</si>
  <si>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</si>
  <si>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</si>
  <si>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</si>
  <si>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</si>
  <si>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</si>
  <si>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</si>
  <si>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</si>
  <si>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</si>
  <si>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</si>
  <si>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</si>
  <si>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</si>
  <si>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</si>
  <si>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</si>
  <si>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</si>
  <si>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</si>
  <si>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</si>
  <si>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</si>
  <si>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</si>
  <si>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</si>
  <si>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</si>
  <si>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</si>
  <si>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</si>
  <si>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</si>
  <si>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</si>
  <si>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</si>
  <si>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</si>
  <si>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</si>
  <si>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</si>
  <si>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</si>
  <si>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</si>
  <si>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</si>
  <si>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</si>
  <si>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</si>
  <si>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</si>
  <si>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</si>
  <si>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</si>
  <si>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</si>
  <si>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</si>
  <si>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</si>
  <si>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</si>
  <si>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</si>
  <si>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</si>
  <si>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</si>
  <si>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</si>
  <si>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</si>
  <si>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</si>
  <si>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</si>
  <si>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</si>
  <si>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</si>
  <si>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</si>
  <si>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</si>
  <si>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</si>
  <si>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</si>
  <si>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</si>
  <si>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</si>
  <si>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</si>
  <si>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</si>
  <si>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</si>
  <si>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</si>
  <si>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</si>
  <si>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</si>
  <si>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</si>
  <si>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</si>
  <si>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</si>
  <si>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</si>
  <si>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</si>
  <si>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</si>
  <si>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</si>
  <si>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</si>
  <si>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</si>
  <si>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</si>
  <si>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</si>
  <si>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</si>
  <si>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</si>
  <si>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</si>
  <si>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</si>
  <si>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</si>
  <si>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</si>
  <si>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</si>
  <si>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</si>
  <si>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</si>
  <si>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</si>
  <si>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</si>
  <si>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</si>
  <si>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</si>
  <si>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</si>
  <si>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</si>
  <si>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</si>
  <si>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</si>
  <si>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</si>
  <si>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</si>
  <si>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</si>
  <si>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</si>
  <si>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</si>
  <si>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</si>
  <si>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</si>
  <si>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</si>
  <si>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</si>
  <si>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</si>
  <si>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</si>
  <si>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</si>
  <si>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</si>
  <si>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</si>
  <si>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</si>
  <si>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</si>
  <si>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</si>
  <si>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</si>
  <si>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</si>
  <si>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</si>
  <si>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</si>
  <si>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</si>
  <si>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</si>
  <si>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</si>
  <si>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</si>
  <si>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</si>
  <si>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</si>
  <si>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</si>
  <si>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</si>
  <si>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</si>
  <si>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</si>
  <si>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</si>
  <si>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</si>
  <si>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</si>
  <si>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</si>
  <si>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</si>
  <si>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</si>
  <si>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</si>
  <si>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</si>
  <si>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</si>
  <si>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</si>
  <si>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</si>
  <si>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</si>
  <si>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</si>
  <si>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</si>
  <si>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</si>
  <si>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</si>
  <si>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</si>
  <si>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</si>
  <si>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</si>
  <si>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</si>
  <si>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</si>
  <si>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</si>
  <si>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</si>
  <si>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</si>
  <si>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</si>
  <si>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</si>
  <si>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</si>
  <si>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</si>
  <si>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</si>
  <si>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</si>
  <si>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</si>
  <si>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</si>
  <si>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</si>
  <si>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</si>
  <si>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</si>
  <si>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</si>
  <si>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</si>
  <si>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</si>
  <si>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</si>
  <si>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</si>
  <si>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</si>
  <si>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</si>
  <si>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</si>
  <si>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</si>
  <si>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</si>
  <si>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</si>
  <si>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</si>
  <si>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</si>
  <si>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</si>
  <si>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</si>
  <si>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</si>
  <si>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</si>
  <si>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</si>
  <si>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</si>
  <si>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</si>
  <si>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</si>
  <si>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</si>
  <si>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</si>
  <si>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</si>
  <si>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</si>
  <si>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</si>
  <si>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</si>
  <si>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</si>
  <si>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</si>
  <si>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</si>
  <si>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</si>
  <si>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</si>
  <si>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</si>
  <si>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</si>
  <si>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</si>
  <si>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</si>
  <si>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</si>
  <si>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</si>
  <si>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</si>
  <si>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</si>
  <si>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</si>
  <si>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</si>
  <si>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</si>
  <si>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</si>
  <si>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</si>
  <si>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</si>
  <si>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</si>
  <si>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</si>
  <si>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</si>
  <si>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</si>
  <si>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</si>
  <si>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</si>
  <si>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</si>
  <si>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</si>
  <si>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</si>
  <si>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</si>
  <si>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</si>
  <si>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</si>
  <si>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</si>
  <si>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</si>
  <si>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</si>
  <si>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</si>
  <si>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</si>
  <si>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</si>
  <si>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</si>
  <si>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</si>
  <si>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</si>
  <si>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</si>
  <si>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</si>
  <si>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</si>
  <si>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</si>
  <si>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</si>
  <si>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</si>
  <si>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</si>
  <si>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</si>
  <si>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</si>
  <si>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</si>
  <si>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</si>
  <si>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</si>
  <si>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</si>
  <si>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</si>
  <si>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</si>
  <si>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</si>
  <si>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</si>
  <si>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</si>
  <si>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</si>
  <si>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</si>
  <si>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</si>
  <si>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</si>
  <si>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</si>
  <si>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</si>
  <si>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</si>
  <si>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</si>
  <si>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</si>
  <si>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</si>
  <si>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</si>
  <si>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</si>
  <si>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</si>
  <si>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</si>
  <si>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</si>
  <si>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</si>
  <si>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</si>
  <si>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</si>
  <si>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</si>
  <si>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</si>
  <si>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</si>
  <si>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</si>
  <si>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</si>
  <si>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</si>
  <si>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</si>
  <si>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</si>
  <si>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</si>
  <si>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</si>
  <si>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</si>
  <si>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</si>
  <si>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</si>
  <si>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</si>
  <si>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</si>
  <si>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</si>
  <si>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</si>
  <si>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</si>
  <si>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</si>
  <si>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</si>
  <si>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</si>
  <si>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</si>
  <si>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</si>
  <si>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</si>
  <si>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</si>
  <si>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</si>
  <si>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</si>
  <si>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</si>
  <si>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</si>
  <si>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</si>
  <si>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</si>
  <si>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</si>
  <si>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</si>
  <si>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</si>
  <si>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</si>
  <si>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</si>
  <si>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</si>
  <si>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</si>
  <si>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</si>
  <si>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</si>
  <si>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</si>
  <si>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</si>
  <si>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</si>
  <si>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</si>
  <si>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</si>
  <si>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</si>
  <si>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</si>
  <si>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</si>
  <si>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</si>
  <si>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</si>
  <si>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</si>
  <si>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</si>
  <si>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</si>
  <si>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</si>
  <si>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</si>
  <si>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</si>
  <si>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</si>
  <si>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</si>
  <si>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</si>
  <si>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</si>
  <si>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</si>
  <si>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</si>
  <si>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</si>
  <si>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</si>
  <si>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</si>
  <si>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</si>
  <si>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</si>
  <si>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</si>
  <si>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</si>
  <si>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</si>
  <si>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</si>
  <si>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</si>
  <si>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</si>
  <si>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</si>
  <si>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</si>
  <si>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</si>
  <si>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</si>
  <si>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</si>
  <si>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</si>
  <si>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</si>
  <si>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</si>
  <si>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</si>
  <si>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</si>
  <si>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</si>
  <si>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</si>
  <si>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</si>
  <si>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</si>
  <si>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</si>
  <si>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</si>
  <si>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</si>
  <si>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</si>
  <si>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</si>
  <si>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</si>
  <si>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</si>
  <si>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</si>
  <si>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</si>
  <si>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</si>
  <si>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</si>
  <si>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</si>
  <si>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</si>
  <si>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</si>
  <si>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</si>
  <si>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</si>
  <si>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</si>
  <si>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</si>
  <si>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</si>
  <si>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</si>
  <si>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</si>
  <si>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</si>
  <si>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</si>
  <si>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</si>
  <si>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</si>
  <si>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</si>
  <si>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</si>
  <si>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</si>
  <si>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</si>
  <si>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</si>
  <si>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</si>
  <si>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</si>
  <si>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</si>
  <si>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</si>
  <si>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</si>
  <si>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</si>
  <si>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</si>
  <si>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</si>
  <si>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</si>
  <si>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</si>
  <si>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</si>
  <si>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</si>
  <si>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</si>
  <si>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</si>
  <si>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</si>
  <si>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</si>
  <si>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</si>
  <si>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</si>
  <si>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</si>
  <si>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</si>
  <si>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</si>
  <si>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</si>
  <si>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</si>
  <si>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</si>
  <si>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</si>
  <si>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</si>
  <si>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</si>
  <si>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</si>
  <si>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</si>
  <si>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</si>
  <si>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</si>
  <si>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</si>
  <si>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</si>
  <si>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</si>
  <si>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</si>
  <si>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</si>
  <si>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</si>
  <si>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</si>
  <si>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</si>
  <si>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</si>
  <si>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</si>
  <si>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</si>
  <si>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</si>
  <si>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</si>
  <si>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</si>
  <si>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</si>
  <si>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</si>
  <si>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</si>
  <si>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</si>
  <si>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</si>
  <si>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</si>
  <si>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</si>
  <si>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</si>
  <si>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</si>
  <si>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</si>
  <si>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</si>
  <si>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</si>
  <si>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</si>
  <si>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</si>
  <si>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</si>
  <si>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</si>
  <si>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</si>
  <si>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</si>
  <si>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</si>
  <si>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</si>
  <si>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</si>
  <si>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</si>
  <si>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</si>
  <si>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</si>
  <si>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</si>
  <si>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</si>
  <si>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</si>
  <si>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</si>
  <si>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</si>
  <si>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</si>
  <si>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</si>
  <si>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</si>
  <si>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</si>
  <si>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</si>
  <si>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</si>
  <si>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</si>
  <si>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</si>
  <si>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</si>
  <si>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</si>
  <si>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</si>
  <si>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</si>
  <si>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</si>
  <si>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</si>
  <si>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</si>
  <si>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</si>
  <si>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</si>
  <si>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</si>
  <si>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</si>
  <si>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</si>
  <si>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</si>
  <si>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</si>
  <si>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</si>
  <si>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</si>
  <si>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</si>
  <si>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</si>
  <si>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</si>
  <si>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</si>
  <si>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</si>
  <si>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</si>
  <si>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</si>
  <si>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</si>
  <si>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</si>
  <si>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</si>
  <si>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</si>
  <si>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</si>
  <si>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</si>
  <si>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</si>
  <si>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</si>
  <si>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</si>
  <si>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</si>
  <si>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</si>
  <si>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</si>
  <si>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</si>
  <si>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</si>
  <si>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</si>
  <si>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</si>
  <si>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</si>
  <si>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</si>
  <si>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</si>
  <si>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</si>
  <si>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</si>
  <si>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</si>
  <si>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</si>
  <si>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</si>
  <si>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</si>
  <si>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</si>
  <si>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</si>
  <si>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</si>
  <si>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</si>
  <si>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</si>
  <si>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</si>
  <si>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</si>
  <si>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</si>
  <si>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</si>
  <si>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</si>
  <si>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</si>
  <si>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</si>
  <si>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</si>
  <si>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</si>
  <si>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</si>
  <si>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</si>
  <si>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</si>
  <si>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</si>
  <si>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</si>
  <si>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</si>
  <si>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</si>
  <si>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</si>
  <si>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</si>
  <si>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</si>
  <si>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</si>
  <si>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</si>
  <si>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</si>
  <si>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</si>
  <si>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</si>
  <si>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</si>
  <si>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</si>
  <si>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</si>
  <si>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</si>
  <si>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</si>
  <si>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</si>
  <si>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</si>
  <si>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</si>
  <si>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</si>
  <si>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</si>
  <si>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</si>
  <si>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</si>
  <si>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</si>
  <si>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</si>
  <si>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</si>
  <si>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</si>
  <si>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</si>
  <si>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</si>
  <si>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</si>
  <si>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</si>
  <si>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</si>
  <si>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</si>
  <si>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</si>
  <si>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</si>
  <si>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</si>
  <si>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</si>
  <si>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</si>
  <si>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</si>
  <si>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</si>
  <si>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</si>
  <si>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</si>
  <si>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</si>
  <si>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</si>
  <si>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</si>
  <si>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</si>
  <si>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</si>
  <si>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</si>
  <si>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</si>
  <si>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</si>
  <si>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</si>
  <si>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</si>
  <si>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</si>
  <si>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</si>
  <si>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</si>
  <si>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</si>
  <si>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</si>
  <si>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</si>
  <si>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</si>
  <si>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</si>
  <si>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</si>
  <si>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</si>
  <si>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</si>
  <si>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</si>
  <si>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</si>
  <si>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</si>
  <si>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</si>
  <si>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</si>
  <si>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</si>
  <si>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</si>
  <si>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</si>
  <si>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</si>
  <si>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</si>
  <si>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</si>
  <si>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</si>
  <si>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</si>
  <si>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</si>
  <si>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</si>
  <si>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</si>
  <si>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</si>
  <si>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</si>
  <si>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</si>
  <si>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</si>
  <si>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</si>
  <si>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</si>
  <si>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</si>
  <si>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</si>
  <si>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</si>
  <si>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</si>
  <si>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</si>
  <si>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</si>
  <si>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</si>
  <si>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</si>
  <si>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</si>
  <si>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</si>
  <si>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</si>
  <si>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</si>
  <si>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</si>
  <si>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</si>
  <si>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</si>
  <si>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</si>
  <si>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</si>
  <si>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</si>
  <si>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</si>
  <si>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</si>
  <si>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</si>
  <si>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</si>
  <si>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</si>
  <si>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</si>
  <si>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</si>
  <si>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</si>
  <si>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</si>
  <si>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</si>
  <si>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</si>
  <si>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</si>
  <si>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</si>
  <si>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</si>
  <si>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</si>
  <si>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</si>
  <si>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</si>
  <si>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</si>
  <si>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</si>
  <si>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</si>
  <si>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</si>
  <si>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</si>
  <si>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</si>
  <si>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</si>
  <si>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</si>
  <si>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</si>
  <si>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</si>
  <si>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</si>
  <si>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</si>
  <si>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</si>
  <si>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</si>
  <si>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</si>
  <si>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</si>
  <si>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</si>
  <si>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</si>
  <si>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</si>
  <si>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</si>
  <si>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</si>
  <si>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</si>
  <si>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</si>
  <si>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</si>
  <si>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</si>
  <si>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</si>
  <si>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</si>
  <si>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</si>
  <si>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</si>
  <si>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</si>
  <si>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</si>
  <si>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</si>
  <si>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</si>
  <si>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</si>
  <si>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</si>
  <si>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</si>
  <si>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</si>
  <si>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</si>
  <si>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</si>
  <si>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</si>
  <si>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</si>
  <si>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</si>
  <si>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</si>
  <si>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</si>
  <si>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</si>
  <si>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</si>
  <si>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</si>
  <si>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</si>
  <si>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</si>
  <si>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</si>
  <si>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</si>
  <si>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</si>
  <si>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</si>
  <si>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</si>
  <si>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</si>
  <si>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</si>
  <si>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</si>
  <si>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</si>
  <si>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</si>
  <si>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</si>
  <si>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</si>
  <si>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</si>
  <si>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</si>
  <si>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</si>
  <si>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</si>
  <si>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</si>
  <si>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</si>
  <si>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</si>
  <si>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</si>
  <si>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</si>
  <si>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</si>
  <si>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</si>
  <si>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</si>
  <si>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</si>
  <si>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</si>
  <si>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</si>
  <si>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</si>
  <si>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</si>
  <si>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</si>
  <si>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</si>
  <si>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</si>
  <si>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</si>
  <si>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</si>
  <si>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</si>
  <si>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</si>
  <si>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</si>
  <si>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</si>
  <si>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</si>
  <si>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</si>
  <si>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</si>
  <si>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</si>
  <si>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</si>
  <si>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</si>
  <si>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</si>
  <si>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</si>
  <si>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</si>
  <si>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</si>
  <si>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</si>
  <si>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</si>
  <si>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</si>
  <si>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</si>
  <si>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</si>
  <si>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</si>
  <si>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</si>
  <si>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</si>
  <si>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</si>
  <si>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</si>
  <si>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</si>
  <si>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</si>
  <si>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</si>
  <si>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</si>
  <si>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</si>
  <si>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</si>
  <si>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</si>
  <si>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</si>
  <si>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</si>
  <si>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</si>
  <si>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</si>
  <si>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</si>
  <si>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</si>
  <si>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</si>
  <si>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</si>
  <si>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</si>
  <si>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</si>
  <si>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</si>
  <si>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</si>
  <si>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</si>
  <si>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</si>
  <si>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</si>
  <si>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</si>
  <si>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</si>
  <si>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</si>
  <si>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</si>
  <si>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</si>
  <si>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</si>
  <si>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</si>
  <si>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</si>
  <si>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</si>
  <si>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</si>
  <si>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</si>
  <si>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</si>
  <si>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</si>
  <si>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</si>
  <si>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</si>
  <si>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</si>
  <si>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</si>
  <si>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</si>
  <si>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</si>
  <si>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</si>
  <si>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</si>
  <si>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</si>
  <si>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</si>
  <si>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</si>
  <si>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</si>
  <si>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</si>
  <si>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</si>
  <si>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</si>
  <si>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</si>
  <si>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</si>
  <si>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</si>
  <si>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</si>
  <si>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</si>
  <si>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</si>
  <si>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</si>
  <si>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</si>
  <si>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</si>
  <si>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</si>
  <si>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</si>
  <si>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</si>
  <si>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</si>
  <si>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</si>
  <si>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</si>
  <si>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</si>
  <si>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</si>
  <si>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</si>
  <si>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</si>
  <si>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</si>
  <si>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</si>
  <si>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</si>
  <si>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</si>
  <si>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</si>
  <si>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</si>
  <si>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</si>
  <si>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</si>
  <si>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</si>
  <si>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</si>
  <si>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</si>
  <si>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</si>
  <si>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</si>
  <si>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</si>
  <si>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</si>
  <si>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</si>
  <si>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</si>
  <si>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</si>
  <si>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</si>
  <si>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</si>
  <si>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</si>
  <si>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</si>
  <si>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</si>
  <si>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</si>
  <si>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</si>
  <si>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</si>
  <si>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</si>
  <si>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</si>
  <si>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</si>
  <si>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</si>
  <si>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</si>
  <si>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</si>
  <si>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</si>
  <si>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</si>
  <si>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</si>
  <si>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</si>
  <si>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</si>
  <si>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</si>
  <si>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</si>
  <si>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</si>
  <si>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</si>
  <si>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</si>
  <si>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</si>
  <si>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</si>
  <si>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</si>
  <si>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</si>
  <si>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</si>
  <si>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</si>
  <si>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</si>
  <si>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</si>
  <si>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</si>
  <si>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</si>
  <si>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</si>
  <si>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</si>
  <si>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</si>
  <si>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</si>
  <si>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</si>
  <si>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</si>
  <si>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</si>
  <si>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</si>
  <si>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</si>
  <si>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</si>
  <si>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</si>
  <si>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</si>
  <si>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</si>
  <si>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</si>
  <si>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</si>
  <si>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</si>
  <si>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</si>
  <si>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</si>
  <si>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</si>
  <si>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</si>
  <si>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</si>
  <si>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</si>
  <si>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</si>
  <si>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</si>
  <si>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</si>
  <si>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</si>
  <si>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</si>
  <si>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</si>
  <si>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</si>
  <si>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</si>
  <si>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</si>
  <si>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</si>
  <si>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</si>
  <si>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</si>
  <si>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</si>
  <si>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</si>
  <si>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</si>
  <si>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</si>
  <si>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</si>
  <si>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</si>
  <si>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</si>
  <si>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</si>
  <si>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</si>
  <si>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</si>
  <si>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</si>
  <si>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</si>
  <si>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</si>
  <si>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</si>
  <si>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</si>
  <si>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</si>
  <si>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</si>
  <si>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</si>
  <si>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</si>
  <si>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</si>
  <si>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</si>
  <si>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</si>
  <si>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</si>
  <si>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</si>
  <si>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</si>
  <si>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</si>
  <si>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</si>
  <si>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</si>
  <si>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</si>
  <si>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</si>
  <si>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</si>
  <si>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</si>
  <si>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</si>
  <si>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</si>
  <si>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</si>
  <si>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</si>
  <si>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</si>
  <si>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</si>
  <si>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</si>
  <si>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</si>
  <si>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</si>
  <si>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</si>
  <si>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</si>
  <si>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</si>
  <si>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</si>
  <si>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</si>
  <si>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</si>
  <si>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</si>
  <si>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</si>
  <si>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</si>
  <si>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</si>
  <si>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</si>
  <si>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</si>
  <si>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</si>
  <si>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</si>
  <si>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</si>
  <si>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</si>
  <si>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</si>
  <si>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</si>
  <si>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</si>
  <si>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</si>
  <si>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</si>
  <si>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</si>
  <si>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</si>
  <si>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</si>
  <si>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</si>
  <si>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</si>
  <si>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</si>
  <si>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</si>
  <si>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</si>
  <si>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</si>
  <si>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</si>
  <si>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</si>
  <si>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</si>
  <si>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</si>
  <si>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</si>
  <si>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</si>
  <si>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</si>
  <si>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</si>
  <si>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</si>
  <si>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</si>
  <si>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</si>
  <si>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</si>
  <si>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</si>
  <si>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</si>
  <si>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</si>
  <si>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</si>
  <si>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</si>
  <si>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</si>
  <si>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</si>
  <si>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</si>
  <si>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</si>
  <si>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</si>
  <si>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</si>
  <si>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</si>
  <si>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</si>
  <si>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</si>
  <si>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</si>
  <si>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</si>
  <si>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</si>
  <si>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</si>
  <si>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</si>
  <si>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</si>
  <si>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</si>
  <si>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</si>
  <si>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</si>
  <si>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</si>
  <si>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</si>
  <si>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</si>
  <si>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</si>
  <si>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</si>
  <si>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</si>
  <si>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</si>
  <si>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</si>
  <si>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</si>
  <si>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</si>
  <si>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</si>
  <si>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</si>
  <si>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</si>
  <si>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</si>
  <si>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</si>
  <si>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</si>
  <si>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</si>
  <si>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</si>
  <si>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</si>
  <si>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</si>
  <si>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</si>
  <si>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</si>
  <si>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</si>
  <si>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</si>
  <si>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</si>
  <si>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</si>
  <si>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</si>
  <si>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</si>
  <si>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</si>
  <si>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</si>
  <si>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</si>
  <si>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</si>
  <si>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</si>
  <si>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</si>
  <si>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</si>
  <si>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</si>
  <si>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</si>
  <si>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</si>
  <si>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</si>
  <si>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</si>
  <si>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</si>
  <si>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</si>
  <si>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</si>
  <si>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</si>
  <si>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</si>
  <si>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</si>
  <si>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</si>
  <si>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</si>
  <si>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</si>
  <si>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</si>
  <si>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</si>
  <si>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</si>
  <si>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</si>
  <si>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</si>
  <si>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</si>
  <si>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</si>
  <si>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</si>
  <si>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</si>
  <si>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</si>
  <si>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</si>
  <si>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</si>
  <si>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</si>
  <si>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</si>
  <si>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</si>
  <si>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</si>
  <si>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</si>
  <si>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</si>
  <si>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</si>
  <si>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</si>
  <si>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</si>
  <si>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</si>
  <si>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</si>
  <si>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</si>
  <si>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</si>
  <si>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</si>
  <si>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</si>
  <si>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</si>
  <si>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</si>
  <si>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</si>
  <si>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</si>
  <si>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</si>
  <si>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</si>
  <si>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</si>
  <si>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</si>
  <si>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</si>
  <si>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</si>
  <si>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</si>
  <si>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</si>
  <si>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</si>
  <si>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</si>
  <si>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</si>
  <si>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</si>
  <si>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</si>
  <si>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</si>
  <si>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</si>
  <si>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</si>
  <si>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</si>
  <si>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</si>
  <si>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</si>
  <si>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</si>
  <si>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</si>
  <si>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</si>
  <si>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</si>
  <si>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</si>
  <si>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</si>
  <si>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</si>
  <si>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</si>
  <si>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</si>
  <si>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</si>
  <si>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</si>
  <si>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</si>
  <si>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</si>
  <si>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</si>
  <si>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</si>
  <si>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</si>
  <si>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</si>
  <si>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</si>
  <si>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</si>
  <si>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</si>
  <si>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</si>
  <si>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</si>
  <si>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</si>
  <si>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</si>
  <si>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</si>
  <si>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</si>
  <si>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</si>
  <si>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</si>
  <si>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</si>
  <si>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</si>
  <si>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</si>
  <si>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</si>
  <si>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</si>
  <si>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</si>
  <si>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</si>
  <si>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</si>
  <si>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</si>
  <si>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</si>
  <si>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</si>
  <si>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</si>
  <si>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</si>
  <si>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</si>
  <si>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</si>
  <si>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</si>
  <si>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</si>
  <si>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</si>
  <si>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</si>
  <si>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</si>
  <si>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</si>
  <si>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</si>
  <si>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</si>
  <si>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</si>
  <si>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</si>
  <si>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</si>
  <si>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</si>
  <si>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</si>
  <si>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</si>
  <si>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</si>
  <si>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</si>
  <si>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</si>
  <si>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</si>
  <si>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</si>
  <si>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</si>
  <si>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</si>
  <si>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</si>
  <si>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</si>
  <si>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</si>
  <si>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</si>
  <si>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</si>
  <si>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</si>
  <si>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</si>
  <si>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</si>
  <si>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</si>
  <si>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</si>
  <si>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</si>
  <si>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</si>
  <si>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</si>
  <si>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</si>
  <si>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</si>
  <si>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</si>
  <si>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</si>
  <si>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</si>
  <si>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</si>
  <si>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</si>
  <si>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</si>
  <si>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</si>
  <si>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</si>
  <si>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</si>
  <si>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</si>
  <si>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</si>
  <si>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</si>
  <si>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</si>
  <si>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</si>
  <si>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</si>
  <si>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</si>
  <si>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</si>
  <si>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</si>
  <si>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</si>
  <si>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</si>
  <si>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</si>
  <si>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</si>
  <si>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</si>
  <si>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</si>
  <si>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</si>
  <si>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</si>
  <si>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</si>
  <si>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</si>
  <si>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</si>
  <si>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</si>
  <si>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</si>
  <si>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</si>
  <si>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</si>
  <si>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</si>
  <si>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</si>
  <si>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</si>
  <si>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</si>
  <si>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</si>
  <si>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</si>
  <si>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</si>
  <si>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</si>
  <si>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</si>
  <si>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</si>
  <si>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</si>
  <si>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</si>
  <si>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</si>
  <si>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</si>
  <si>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</si>
  <si>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</si>
  <si>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</si>
  <si>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</si>
  <si>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</si>
  <si>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</si>
  <si>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</si>
  <si>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</si>
  <si>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</si>
  <si>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</si>
  <si>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</si>
  <si>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</si>
  <si>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</si>
  <si>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</si>
  <si>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</si>
  <si>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</si>
  <si>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</si>
  <si>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</si>
  <si>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</si>
  <si>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</si>
  <si>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</si>
  <si>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</si>
  <si>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</si>
  <si>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</si>
  <si>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</si>
  <si>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</si>
  <si>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</si>
  <si>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</si>
  <si>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</si>
  <si>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</si>
  <si>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</si>
  <si>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</si>
  <si>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</si>
  <si>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</si>
  <si>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</si>
  <si>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</si>
  <si>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</si>
  <si>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</si>
  <si>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</si>
  <si>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</si>
  <si>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</si>
  <si>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</si>
  <si>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</si>
  <si>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</si>
  <si>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</si>
  <si>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</si>
  <si>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</si>
  <si>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</si>
  <si>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</si>
  <si>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</si>
  <si>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</si>
  <si>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</si>
  <si>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</si>
  <si>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</si>
  <si>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</si>
  <si>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</si>
  <si>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</si>
  <si>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</si>
  <si>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</si>
  <si>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</si>
  <si>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</si>
  <si>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</si>
  <si>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</si>
  <si>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</si>
  <si>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</si>
  <si>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</si>
  <si>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</si>
  <si>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</si>
  <si>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</si>
  <si>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</si>
  <si>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</si>
  <si>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</si>
  <si>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</si>
  <si>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</si>
  <si>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</si>
  <si>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</si>
  <si>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</si>
  <si>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</si>
  <si>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</si>
  <si>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</si>
  <si>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</si>
  <si>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</si>
  <si>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</si>
  <si>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</si>
  <si>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</si>
  <si>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</si>
  <si>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</si>
  <si>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</si>
  <si>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</si>
  <si>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</si>
  <si>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</si>
  <si>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</si>
  <si>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</si>
  <si>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</si>
  <si>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</si>
  <si>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</si>
  <si>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</si>
  <si>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</si>
  <si>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</si>
  <si>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</si>
  <si>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</si>
  <si>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</si>
  <si>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</si>
  <si>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</si>
  <si>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</si>
  <si>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</si>
  <si>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</si>
  <si>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</si>
  <si>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</si>
  <si>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</si>
  <si>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</si>
  <si>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</si>
  <si>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</si>
  <si>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</si>
  <si>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</si>
  <si>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</si>
  <si>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</si>
  <si>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</si>
  <si>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</si>
  <si>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</si>
  <si>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</si>
  <si>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</si>
  <si>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</si>
  <si>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</si>
  <si>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</si>
  <si>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</si>
  <si>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</si>
  <si>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</si>
  <si>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</si>
  <si>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</si>
  <si>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</si>
  <si>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</si>
  <si>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</si>
  <si>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</si>
  <si>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</si>
  <si>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</si>
  <si>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</si>
  <si>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</si>
  <si>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</si>
  <si>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</si>
  <si>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</si>
  <si>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</si>
  <si>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</si>
  <si>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</si>
  <si>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</si>
  <si>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</si>
  <si>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</si>
  <si>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</si>
  <si>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</si>
  <si>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</si>
  <si>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</si>
  <si>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</si>
  <si>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</si>
  <si>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</si>
  <si>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</si>
  <si>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</si>
  <si>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</si>
  <si>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</si>
  <si>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</si>
  <si>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</si>
  <si>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</si>
  <si>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</si>
  <si>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</si>
  <si>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</si>
  <si>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</si>
  <si>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</si>
  <si>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</si>
  <si>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</si>
  <si>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</si>
  <si>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</si>
  <si>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</si>
  <si>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</si>
  <si>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</si>
  <si>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</si>
  <si>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</si>
  <si>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</si>
  <si>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</si>
  <si>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</si>
  <si>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</si>
  <si>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</si>
  <si>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</si>
  <si>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</si>
  <si>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</si>
  <si>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</si>
  <si>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</si>
  <si>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</si>
  <si>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</si>
  <si>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</si>
  <si>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</si>
  <si>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</si>
  <si>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</si>
  <si>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</si>
  <si>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</si>
  <si>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</si>
  <si>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</si>
  <si>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</si>
  <si>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</si>
  <si>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</si>
  <si>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</si>
  <si>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</si>
  <si>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</si>
  <si>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</si>
  <si>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</si>
  <si>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</si>
  <si>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</si>
  <si>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</si>
  <si>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</si>
  <si>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</si>
  <si>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</si>
  <si>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</si>
  <si>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</si>
  <si>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</si>
  <si>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</si>
  <si>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</si>
  <si>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</si>
  <si>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</si>
  <si>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</si>
  <si>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</si>
  <si>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</si>
  <si>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</si>
  <si>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</si>
  <si>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</si>
  <si>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</si>
  <si>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</si>
  <si>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</si>
  <si>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</si>
  <si>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</si>
  <si>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</si>
  <si>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</si>
  <si>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</si>
  <si>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</si>
  <si>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</si>
  <si>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</si>
  <si>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</si>
  <si>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</si>
  <si>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</si>
  <si>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</si>
  <si>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</si>
  <si>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</si>
  <si>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</si>
  <si>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</si>
  <si>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</si>
  <si>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</si>
  <si>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</si>
  <si>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</si>
  <si>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</si>
  <si>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</si>
  <si>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</si>
  <si>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</si>
  <si>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</si>
  <si>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</si>
  <si>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</si>
  <si>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</si>
  <si>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</si>
  <si>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</si>
  <si>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</si>
  <si>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</si>
  <si>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</si>
  <si>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</si>
  <si>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</si>
  <si>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</si>
  <si>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</si>
  <si>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</si>
  <si>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</si>
  <si>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</si>
  <si>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</si>
  <si>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</si>
  <si>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</si>
  <si>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</si>
  <si>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</si>
  <si>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</si>
  <si>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</si>
  <si>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</si>
  <si>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</si>
  <si>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</si>
  <si>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</si>
  <si>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</si>
  <si>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</si>
  <si>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</si>
  <si>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</si>
  <si>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</si>
  <si>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</si>
  <si>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</si>
  <si>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</si>
  <si>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</si>
  <si>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</si>
  <si>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</si>
  <si>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</si>
  <si>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</si>
  <si>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</si>
  <si>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</si>
  <si>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</si>
  <si>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</si>
  <si>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</si>
  <si>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</si>
  <si>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</si>
  <si>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</si>
  <si>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</si>
  <si>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</si>
  <si>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</si>
  <si>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</si>
  <si>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</si>
  <si>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</si>
  <si>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</si>
  <si>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</si>
  <si>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</si>
  <si>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</si>
  <si>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</si>
  <si>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</si>
  <si>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</si>
  <si>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</si>
  <si>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</si>
  <si>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</si>
  <si>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</si>
  <si>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</si>
  <si>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</si>
  <si>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</si>
  <si>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</si>
  <si>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</si>
  <si>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</si>
  <si>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</si>
  <si>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</si>
  <si>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</si>
  <si>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</si>
  <si>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</si>
  <si>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</si>
  <si>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</si>
  <si>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</si>
  <si>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</si>
  <si>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</si>
  <si>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</si>
  <si>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</si>
  <si>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</si>
  <si>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</si>
  <si>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</si>
  <si>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</si>
  <si>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</si>
  <si>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</si>
  <si>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</si>
  <si>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</si>
  <si>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</si>
  <si>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</si>
  <si>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</si>
  <si>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</si>
  <si>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</si>
  <si>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</si>
  <si>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</si>
  <si>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</si>
  <si>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</si>
  <si>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</si>
  <si>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</si>
  <si>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</si>
  <si>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</si>
  <si>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</si>
  <si>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</si>
  <si>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</si>
  <si>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</si>
  <si>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</si>
  <si>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</si>
  <si>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</si>
  <si>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</si>
  <si>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</si>
  <si>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</si>
  <si>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</si>
  <si>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</si>
  <si>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</si>
  <si>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</si>
  <si>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</si>
  <si>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</si>
  <si>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</si>
  <si>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</si>
  <si>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</si>
  <si>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</si>
  <si>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</si>
  <si>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</si>
  <si>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</si>
  <si>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</si>
  <si>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</si>
  <si>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</si>
  <si>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</si>
  <si>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</si>
  <si>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</si>
  <si>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</si>
  <si>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</si>
  <si>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</si>
  <si>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</si>
  <si>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</si>
  <si>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</si>
  <si>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</si>
  <si>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</si>
  <si>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</si>
  <si>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</si>
  <si>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</si>
  <si>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</si>
  <si>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</si>
  <si>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</si>
  <si>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</si>
  <si>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</si>
  <si>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</si>
  <si>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</si>
  <si>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</si>
  <si>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</si>
  <si>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</si>
  <si>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</si>
  <si>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</si>
  <si>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</si>
  <si>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</si>
  <si>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</si>
  <si>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</si>
  <si>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</si>
  <si>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</si>
  <si>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</si>
  <si>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</si>
  <si>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</si>
  <si>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</si>
  <si>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</si>
  <si>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</si>
  <si>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</si>
  <si>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</si>
  <si>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</si>
  <si>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</si>
  <si>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</si>
  <si>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</si>
  <si>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</si>
  <si>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</si>
  <si>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</si>
  <si>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</si>
  <si>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</si>
  <si>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</si>
  <si>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</si>
  <si>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</si>
  <si>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</si>
  <si>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</si>
  <si>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</si>
  <si>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</si>
  <si>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</si>
  <si>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</si>
  <si>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</si>
  <si>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</si>
  <si>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</si>
  <si>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</si>
  <si>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</si>
  <si>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</si>
  <si>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</si>
  <si>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</si>
  <si>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</si>
  <si>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</si>
  <si>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</si>
  <si>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</si>
  <si>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</si>
  <si>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</si>
  <si>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</si>
  <si>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</si>
  <si>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</si>
  <si>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</si>
  <si>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</si>
  <si>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</si>
  <si>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</si>
  <si>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</si>
  <si>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</si>
  <si>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</si>
  <si>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</si>
  <si>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</si>
  <si>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</si>
  <si>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</si>
  <si>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</si>
  <si>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</si>
  <si>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</si>
  <si>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</si>
  <si>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</si>
  <si>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</si>
  <si>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</si>
  <si>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</si>
  <si>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</si>
  <si>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</si>
  <si>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</si>
  <si>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</si>
  <si>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</si>
  <si>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</si>
  <si>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</si>
  <si>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</si>
  <si>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</si>
  <si>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</si>
  <si>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</si>
  <si>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</si>
  <si>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</si>
  <si>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</si>
  <si>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</si>
  <si>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</si>
  <si>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</si>
  <si>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</si>
  <si>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</si>
  <si>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</si>
  <si>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</si>
  <si>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</si>
  <si>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</si>
  <si>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</si>
  <si>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</si>
  <si>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</si>
  <si>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</si>
  <si>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</si>
  <si>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</si>
  <si>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</si>
  <si>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</si>
  <si>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</si>
  <si>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</si>
  <si>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</si>
  <si>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</si>
  <si>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</si>
  <si>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</si>
  <si>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</si>
  <si>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</si>
  <si>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</si>
  <si>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</si>
  <si>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</si>
  <si>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</si>
  <si>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</si>
  <si>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</si>
  <si>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</si>
  <si>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</si>
  <si>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</si>
  <si>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</si>
  <si>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</si>
  <si>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</si>
  <si>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</si>
  <si>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</si>
  <si>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</si>
  <si>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</si>
  <si>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</si>
  <si>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</si>
  <si>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</si>
  <si>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</si>
  <si>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</si>
  <si>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</si>
  <si>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</si>
  <si>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</si>
  <si>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</si>
  <si>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</si>
  <si>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</si>
  <si>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</si>
  <si>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</si>
  <si>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</si>
  <si>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</si>
  <si>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</si>
  <si>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</si>
  <si>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</si>
  <si>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</si>
  <si>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</si>
  <si>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</si>
  <si>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</si>
  <si>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</si>
  <si>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</si>
  <si>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</si>
  <si>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</si>
  <si>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</si>
  <si>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</si>
  <si>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</si>
  <si>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</si>
  <si>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</si>
  <si>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</si>
  <si>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</si>
  <si>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</si>
  <si>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</si>
  <si>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</si>
  <si>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</si>
  <si>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</si>
  <si>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</si>
  <si>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</si>
  <si>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</si>
  <si>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</si>
  <si>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</si>
  <si>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</si>
  <si>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</si>
  <si>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</si>
  <si>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</si>
  <si>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</si>
  <si>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</si>
  <si>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</si>
  <si>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</si>
  <si>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</si>
  <si>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</si>
  <si>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</si>
  <si>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</si>
  <si>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</si>
  <si>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</si>
  <si>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</si>
  <si>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</si>
  <si>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</si>
  <si>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</si>
  <si>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</si>
  <si>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</si>
  <si>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</si>
  <si>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</si>
  <si>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</si>
  <si>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</si>
  <si>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</si>
  <si>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</si>
  <si>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</si>
  <si>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</si>
  <si>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</si>
  <si>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</si>
  <si>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</si>
  <si>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</si>
  <si>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</si>
  <si>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</si>
  <si>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</si>
  <si>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</si>
  <si>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</si>
  <si>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</si>
  <si>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</si>
  <si>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</si>
  <si>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</si>
  <si>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</si>
  <si>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</si>
  <si>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</si>
  <si>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</si>
  <si>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</si>
  <si>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</si>
  <si>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</si>
  <si>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</si>
  <si>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</si>
  <si>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</si>
  <si>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</si>
  <si>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</si>
  <si>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</si>
  <si>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</si>
  <si>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</si>
  <si>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</si>
  <si>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</si>
  <si>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</si>
  <si>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</si>
  <si>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</si>
  <si>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</si>
  <si>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</si>
  <si>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</si>
  <si>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</si>
  <si>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</si>
  <si>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</si>
  <si>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</si>
  <si>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</si>
  <si>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</si>
  <si>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</si>
  <si>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</si>
  <si>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</si>
  <si>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</si>
  <si>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</si>
  <si>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</si>
  <si>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</si>
  <si>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</si>
  <si>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</si>
  <si>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</si>
  <si>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</si>
  <si>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</si>
  <si>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</si>
  <si>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</si>
  <si>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</si>
  <si>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</si>
  <si>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</si>
  <si>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</si>
  <si>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</si>
  <si>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</si>
  <si>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</si>
  <si>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</si>
  <si>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</si>
  <si>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</si>
  <si>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</si>
  <si>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</si>
  <si>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</si>
  <si>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</si>
  <si>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</si>
  <si>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</si>
  <si>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</si>
  <si>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</si>
  <si>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</si>
  <si>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</si>
  <si>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</si>
  <si>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</si>
  <si>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</si>
  <si>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</si>
  <si>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</si>
  <si>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</si>
  <si>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</si>
  <si>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</si>
  <si>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</si>
  <si>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</si>
  <si>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</si>
  <si>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</si>
  <si>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</si>
  <si>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</si>
  <si>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</si>
  <si>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</si>
  <si>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</si>
  <si>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</si>
  <si>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</si>
  <si>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</si>
  <si>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</si>
  <si>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</si>
  <si>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</si>
  <si>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</si>
  <si>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</si>
  <si>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</si>
  <si>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</si>
  <si>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</si>
  <si>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</si>
  <si>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</si>
  <si>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</si>
  <si>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</si>
  <si>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</si>
  <si>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</si>
  <si>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</si>
  <si>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</si>
  <si>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</si>
  <si>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</si>
  <si>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</si>
  <si>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</si>
  <si>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</si>
  <si>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</si>
  <si>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</si>
  <si>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</si>
  <si>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</si>
  <si>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</si>
  <si>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</si>
  <si>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</si>
  <si>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</si>
  <si>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</si>
  <si>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</si>
  <si>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</si>
  <si>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</si>
  <si>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</si>
  <si>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</si>
  <si>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</si>
  <si>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</si>
  <si>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</si>
  <si>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</si>
  <si>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</si>
  <si>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</si>
  <si>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</si>
  <si>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</si>
  <si>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</si>
  <si>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</si>
  <si>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</si>
  <si>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</si>
  <si>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</si>
  <si>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</si>
  <si>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</si>
  <si>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</si>
  <si>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</si>
  <si>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</si>
  <si>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</si>
  <si>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</si>
  <si>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</si>
  <si>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</si>
  <si>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</si>
  <si>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</si>
  <si>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</si>
  <si>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</si>
  <si>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</si>
  <si>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</si>
  <si>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</si>
  <si>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</si>
  <si>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</si>
  <si>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</si>
  <si>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</si>
  <si>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</si>
  <si>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</si>
  <si>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</si>
  <si>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</si>
  <si>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</si>
  <si>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</si>
  <si>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</si>
  <si>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</si>
  <si>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</si>
  <si>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</si>
  <si>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</si>
  <si>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</si>
  <si>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</si>
  <si>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</si>
  <si>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</si>
  <si>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</si>
  <si>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</si>
  <si>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</si>
  <si>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</si>
  <si>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</si>
  <si>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</si>
  <si>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</si>
  <si>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</si>
  <si>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</si>
  <si>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</si>
  <si>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</si>
  <si>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</si>
  <si>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</si>
  <si>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</si>
  <si>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</si>
  <si>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</si>
  <si>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</si>
  <si>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</si>
  <si>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</si>
  <si>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</si>
  <si>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</si>
  <si>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</si>
  <si>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</si>
  <si>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</si>
  <si>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</si>
  <si>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</si>
  <si>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</si>
  <si>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</si>
  <si>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</si>
  <si>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</si>
  <si>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</si>
  <si>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</si>
  <si>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</si>
  <si>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</si>
  <si>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</si>
  <si>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</si>
  <si>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</si>
  <si>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</si>
  <si>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</si>
  <si>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</si>
  <si>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</si>
  <si>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</si>
  <si>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</si>
  <si>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</si>
  <si>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</si>
  <si>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</si>
  <si>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</si>
  <si>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</si>
  <si>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</si>
  <si>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</si>
  <si>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</si>
  <si>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</si>
  <si>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</si>
  <si>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</si>
  <si>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</si>
  <si>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</si>
  <si>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</si>
  <si>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</si>
  <si>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</si>
  <si>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</si>
  <si>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</si>
  <si>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</si>
  <si>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</si>
  <si>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</si>
  <si>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</si>
  <si>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</si>
  <si>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</si>
  <si>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</si>
  <si>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</si>
  <si>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</si>
  <si>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</si>
  <si>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</si>
  <si>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</si>
  <si>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</si>
  <si>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</si>
  <si>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</si>
  <si>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</si>
  <si>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</si>
  <si>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</si>
  <si>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</si>
  <si>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</si>
  <si>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</si>
  <si>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</si>
  <si>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</si>
  <si>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</si>
  <si>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</si>
  <si>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</si>
  <si>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</si>
  <si>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</si>
  <si>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</si>
  <si>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</si>
  <si>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</si>
  <si>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</si>
  <si>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</si>
  <si>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</si>
  <si>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</si>
  <si>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</si>
  <si>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</si>
  <si>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</si>
  <si>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</si>
  <si>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</si>
  <si>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</si>
  <si>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</si>
  <si>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</si>
  <si>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</si>
  <si>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</si>
  <si>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</si>
  <si>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</si>
  <si>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</si>
  <si>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</si>
  <si>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</si>
  <si>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</si>
  <si>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</si>
  <si>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</si>
  <si>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</si>
  <si>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</si>
  <si>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</si>
  <si>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</si>
  <si>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</si>
  <si>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</si>
  <si>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</si>
  <si>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</si>
  <si>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</si>
  <si>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</si>
  <si>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</si>
  <si>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</si>
  <si>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</si>
  <si>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</si>
  <si>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</si>
  <si>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</si>
  <si>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</si>
  <si>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</si>
  <si>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</si>
  <si>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</si>
  <si>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</si>
  <si>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</si>
  <si>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</si>
  <si>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</si>
  <si>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</si>
  <si>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</si>
  <si>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</si>
  <si>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</si>
  <si>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</si>
  <si>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</si>
  <si>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</si>
  <si>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</si>
  <si>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</si>
  <si>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</si>
  <si>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</si>
  <si>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</si>
  <si>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</si>
  <si>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</si>
  <si>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</si>
  <si>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</si>
  <si>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</si>
  <si>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</si>
  <si>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</si>
  <si>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</si>
  <si>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</si>
  <si>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</si>
  <si>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</si>
  <si>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</si>
  <si>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</si>
  <si>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</si>
  <si>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</si>
  <si>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</si>
  <si>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</si>
  <si>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</si>
  <si>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</si>
  <si>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</si>
  <si>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</si>
  <si>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</si>
  <si>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</si>
  <si>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</si>
  <si>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</si>
  <si>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</si>
  <si>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</si>
  <si>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</si>
  <si>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</si>
  <si>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</si>
  <si>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</si>
  <si>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</si>
  <si>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</si>
  <si>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</si>
  <si>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</si>
  <si>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</si>
  <si>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</si>
  <si>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</si>
  <si>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</si>
  <si>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</si>
  <si>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</si>
  <si>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</si>
  <si>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</si>
  <si>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</si>
  <si>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</si>
  <si>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</si>
  <si>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</si>
  <si>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</si>
  <si>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</si>
  <si>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</si>
  <si>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</si>
  <si>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</si>
  <si>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</si>
  <si>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</si>
  <si>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</si>
  <si>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</si>
  <si>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</si>
  <si>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</si>
  <si>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</si>
  <si>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</si>
  <si>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</si>
  <si>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</si>
  <si>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</si>
  <si>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</si>
  <si>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</si>
  <si>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</si>
  <si>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</si>
  <si>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</si>
  <si>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</si>
  <si>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</si>
  <si>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</si>
  <si>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</si>
  <si>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</si>
  <si>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</si>
  <si>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</si>
  <si>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</si>
  <si>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</si>
  <si>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</si>
  <si>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</si>
  <si>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</si>
  <si>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</si>
  <si>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</si>
  <si>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</si>
  <si>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</si>
  <si>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</si>
  <si>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</si>
  <si>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</si>
  <si>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</si>
  <si>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</si>
  <si>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</si>
  <si>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</si>
  <si>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</si>
  <si>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</si>
  <si>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</si>
  <si>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</si>
  <si>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</si>
  <si>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</si>
  <si>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</si>
  <si>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</si>
  <si>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</si>
  <si>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</si>
  <si>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</si>
  <si>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</si>
  <si>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</si>
  <si>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</si>
  <si>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</si>
  <si>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</si>
  <si>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</si>
  <si>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</si>
  <si>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</si>
  <si>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</si>
  <si>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</si>
  <si>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</si>
  <si>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</si>
  <si>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</si>
  <si>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</si>
  <si>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</si>
  <si>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</si>
  <si>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</si>
  <si>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</si>
  <si>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</si>
  <si>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</si>
  <si>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</si>
  <si>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</si>
  <si>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</si>
  <si>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</si>
  <si>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</si>
  <si>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</si>
  <si>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</si>
  <si>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</si>
  <si>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</si>
  <si>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</si>
  <si>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</si>
  <si>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</si>
  <si>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</si>
  <si>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</si>
  <si>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</si>
  <si>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</si>
  <si>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</si>
  <si>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</si>
  <si>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</si>
  <si>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</si>
  <si>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</si>
  <si>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</si>
  <si>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</si>
  <si>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</si>
  <si>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</si>
  <si>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</si>
  <si>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</si>
  <si>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</si>
  <si>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</si>
  <si>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</si>
  <si>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</si>
  <si>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</si>
  <si>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</si>
  <si>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</si>
  <si>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</si>
  <si>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</si>
  <si>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</si>
  <si>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</si>
  <si>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</si>
  <si>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</si>
  <si>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</si>
  <si>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</si>
  <si>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</si>
  <si>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</si>
  <si>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</si>
  <si>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</si>
  <si>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</si>
  <si>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</si>
  <si>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</si>
  <si>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</si>
  <si>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</si>
  <si>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</si>
  <si>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</si>
  <si>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</si>
  <si>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</si>
  <si>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</si>
  <si>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</si>
  <si>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</si>
  <si>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</si>
  <si>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</si>
  <si>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</si>
  <si>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</si>
  <si>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</si>
  <si>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</si>
  <si>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</si>
  <si>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</si>
  <si>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</si>
  <si>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</si>
  <si>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</si>
  <si>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</si>
  <si>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</si>
  <si>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</si>
  <si>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</si>
  <si>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</si>
  <si>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</si>
  <si>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</si>
  <si>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</si>
  <si>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</si>
  <si>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</si>
  <si>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</si>
  <si>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</si>
  <si>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</si>
  <si>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</si>
  <si>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</si>
  <si>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</si>
  <si>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</si>
  <si>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</si>
  <si>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</si>
  <si>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</si>
  <si>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</si>
  <si>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</si>
  <si>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</si>
  <si>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</si>
  <si>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</si>
  <si>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</si>
  <si>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</si>
  <si>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</si>
  <si>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</si>
  <si>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</si>
  <si>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</si>
  <si>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</si>
  <si>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</si>
  <si>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</si>
  <si>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</si>
  <si>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</si>
  <si>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</si>
  <si>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</si>
  <si>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</si>
  <si>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</si>
  <si>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</si>
  <si>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</si>
  <si>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</si>
  <si>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</si>
  <si>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</si>
  <si>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</si>
  <si>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</si>
  <si>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</si>
  <si>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</si>
  <si>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</si>
  <si>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</si>
  <si>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</si>
  <si>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</si>
  <si>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</si>
  <si>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</si>
  <si>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</si>
  <si>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</si>
  <si>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</si>
  <si>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</si>
  <si>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</si>
  <si>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</si>
  <si>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</si>
  <si>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</si>
  <si>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</si>
  <si>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</si>
  <si>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</si>
  <si>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</si>
  <si>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</si>
  <si>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</si>
  <si>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</si>
  <si>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</si>
  <si>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</si>
  <si>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</si>
  <si>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</si>
  <si>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</si>
  <si>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</si>
  <si>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</si>
  <si>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</si>
  <si>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</si>
  <si>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</si>
  <si>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</si>
  <si>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</si>
  <si>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</si>
  <si>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</si>
  <si>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</si>
  <si>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</si>
  <si>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</si>
  <si>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</si>
  <si>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</si>
  <si>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</si>
  <si>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</si>
  <si>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</si>
  <si>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</si>
  <si>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</si>
  <si>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</si>
  <si>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</si>
  <si>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</si>
  <si>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</si>
  <si>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</si>
  <si>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</si>
  <si>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</si>
  <si>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</si>
  <si>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</si>
  <si>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ASOCIACION SOL NACIENTE BOSA</t>
  </si>
  <si>
    <t>11-1921-2016</t>
  </si>
  <si>
    <t>11-1768-2017</t>
  </si>
  <si>
    <t>11-1247-2018</t>
  </si>
  <si>
    <t>11-0557-2019</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</si>
  <si>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</si>
  <si>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</si>
  <si>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DIMF DESARROLLO INFANTIL EN MEDIO FAMILIAR</t>
  </si>
  <si>
    <t>PRESTAR EL SERVICIO DE EDUCACIÓN INICIAL EN EL MARCO DE LA ATENCIÓN INTEGRAL A MUJERES GESTANTES NIÑAS Y NIÑOS MENORES DE 5 AÑOS, O HASTA SU INGRESO AL GRADO DE TRANSICIÓN, DE CONFORMIDAD CON LOS MANUALES OPERATIVOS  DE LA MODALIDAD Y LAS DIRECTRICES ESTABLECIDAS POR EL ICBF, EN ARMONÍA CON LA POLÍTICA DE ESTADO  PARA EL DESARROLLO INTEGRAL DE LA PRIMERA INFANCIA "DE CERO A SIEMPRE", EN EL SERVICIO CENTROS DE DESARROLLO INFANTIL EN MEDIO FAMILIAR</t>
  </si>
  <si>
    <t>PRESTAR EL SERVICIO DE ATENCIÓN A NIÑOS Y NIÑAS MENORES DE 6 AÑOS, O HASTA SU INGRESO AL GRADO DE TRANSICIÓN ,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</si>
  <si>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11-0644-2020</t>
  </si>
  <si>
    <t>DILIA MERCEDES RODRIGUEZ SUAREZ</t>
  </si>
  <si>
    <t>Cra 78C Bis Sur # 65C 98</t>
  </si>
  <si>
    <t>Cra 82 #71f-38 sur</t>
  </si>
  <si>
    <t>aso.solnaciente.bosa@gmail.com</t>
  </si>
  <si>
    <t>3134787223</t>
  </si>
  <si>
    <t>2021-11-10000189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</si>
</sst>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zoomScale="70" zoomScaleNormal="70" zoomScaleSheetLayoutView="40" zoomScalePageLayoutView="40" workbookViewId="0">
      <selection activeCell="B9" sqref="B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2693</v>
      </c>
      <c r="D15" s="35"/>
      <c r="E15" s="35"/>
      <c r="F15" s="5"/>
      <c r="G15" s="32" t="s">
        <v>1168</v>
      </c>
      <c r="H15" s="103" t="s">
        <v>187</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901035102</v>
      </c>
      <c r="C20" s="5"/>
      <c r="D20" s="73"/>
      <c r="E20" s="5"/>
      <c r="F20" s="5"/>
      <c r="G20" s="5"/>
      <c r="H20" s="186"/>
      <c r="I20" s="149" t="s">
        <v>1156</v>
      </c>
      <c r="J20" s="150" t="s">
        <v>188</v>
      </c>
      <c r="K20" s="151">
        <v>1616642300</v>
      </c>
      <c r="L20" s="152">
        <v>44242</v>
      </c>
      <c r="M20" s="152">
        <v>44561</v>
      </c>
      <c r="N20" s="135">
        <f>+(M20-L20)/30</f>
        <v>10.633333333333333</v>
      </c>
      <c r="O20" s="138"/>
      <c r="U20" s="134"/>
      <c r="V20" s="105">
        <f ca="1">NOW()</f>
        <v>44194.718836111111</v>
      </c>
      <c r="W20" s="105">
        <f ca="1">NOW()</f>
        <v>44194.718836111111</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SOL NACIENTE BOSA</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2676</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2677</v>
      </c>
      <c r="C48" s="112" t="s">
        <v>31</v>
      </c>
      <c r="D48" s="110" t="s">
        <v>2678</v>
      </c>
      <c r="E48" s="145">
        <v>42723</v>
      </c>
      <c r="F48" s="145">
        <v>43084</v>
      </c>
      <c r="G48" s="160">
        <f>IF(AND(E48&lt;&gt;"",F48&lt;&gt;""),((F48-E48)/30),"")</f>
        <v>12.033333333333333</v>
      </c>
      <c r="H48" s="114" t="s">
        <v>2686</v>
      </c>
      <c r="I48" s="113" t="s">
        <v>1156</v>
      </c>
      <c r="J48" s="113" t="s">
        <v>188</v>
      </c>
      <c r="K48" s="116">
        <v>1538599080</v>
      </c>
      <c r="L48" s="115" t="s">
        <v>1148</v>
      </c>
      <c r="M48" s="117">
        <v>1</v>
      </c>
      <c r="N48" s="115" t="s">
        <v>27</v>
      </c>
      <c r="O48" s="115" t="s">
        <v>26</v>
      </c>
      <c r="P48" s="78"/>
    </row>
    <row r="49" spans="1:16" s="6" customFormat="1" ht="24.75" customHeight="1" x14ac:dyDescent="0.25">
      <c r="A49" s="143">
        <v>2</v>
      </c>
      <c r="B49" s="111" t="s">
        <v>2677</v>
      </c>
      <c r="C49" s="112" t="s">
        <v>31</v>
      </c>
      <c r="D49" s="110" t="s">
        <v>2679</v>
      </c>
      <c r="E49" s="145">
        <v>43085</v>
      </c>
      <c r="F49" s="145">
        <v>43404</v>
      </c>
      <c r="G49" s="160">
        <f t="shared" ref="G49:G50" si="2">IF(AND(E49&lt;&gt;"",F49&lt;&gt;""),((F49-E49)/30),"")</f>
        <v>10.633333333333333</v>
      </c>
      <c r="H49" s="114" t="s">
        <v>2685</v>
      </c>
      <c r="I49" s="113" t="s">
        <v>1156</v>
      </c>
      <c r="J49" s="113" t="s">
        <v>188</v>
      </c>
      <c r="K49" s="116">
        <v>1250977204</v>
      </c>
      <c r="L49" s="115" t="s">
        <v>1148</v>
      </c>
      <c r="M49" s="117">
        <v>1</v>
      </c>
      <c r="N49" s="115" t="s">
        <v>27</v>
      </c>
      <c r="O49" s="115" t="s">
        <v>26</v>
      </c>
      <c r="P49" s="78"/>
    </row>
    <row r="50" spans="1:16" s="6" customFormat="1" ht="24.75" customHeight="1" x14ac:dyDescent="0.25">
      <c r="A50" s="143">
        <v>3</v>
      </c>
      <c r="B50" s="111" t="s">
        <v>2677</v>
      </c>
      <c r="C50" s="112" t="s">
        <v>31</v>
      </c>
      <c r="D50" s="110" t="s">
        <v>2680</v>
      </c>
      <c r="E50" s="145">
        <v>43405</v>
      </c>
      <c r="F50" s="145">
        <v>43441</v>
      </c>
      <c r="G50" s="160">
        <f t="shared" si="2"/>
        <v>1.2</v>
      </c>
      <c r="H50" s="119" t="s">
        <v>2684</v>
      </c>
      <c r="I50" s="113" t="s">
        <v>1156</v>
      </c>
      <c r="J50" s="113" t="s">
        <v>188</v>
      </c>
      <c r="K50" s="116">
        <v>172049112</v>
      </c>
      <c r="L50" s="115" t="s">
        <v>1148</v>
      </c>
      <c r="M50" s="117">
        <v>1</v>
      </c>
      <c r="N50" s="115" t="s">
        <v>27</v>
      </c>
      <c r="O50" s="115" t="s">
        <v>26</v>
      </c>
      <c r="P50" s="78"/>
    </row>
    <row r="51" spans="1:16" s="6" customFormat="1" ht="24.75" customHeight="1" outlineLevel="1" x14ac:dyDescent="0.25">
      <c r="A51" s="143">
        <v>4</v>
      </c>
      <c r="B51" s="111" t="s">
        <v>2677</v>
      </c>
      <c r="C51" s="112" t="s">
        <v>31</v>
      </c>
      <c r="D51" s="110" t="s">
        <v>2681</v>
      </c>
      <c r="E51" s="145">
        <v>43490</v>
      </c>
      <c r="F51" s="145">
        <v>43819</v>
      </c>
      <c r="G51" s="160">
        <f t="shared" ref="G51:G107" si="3">IF(AND(E51&lt;&gt;"",F51&lt;&gt;""),((F51-E51)/30),"")</f>
        <v>10.966666666666667</v>
      </c>
      <c r="H51" s="114" t="s">
        <v>2683</v>
      </c>
      <c r="I51" s="113" t="s">
        <v>1156</v>
      </c>
      <c r="J51" s="113" t="s">
        <v>188</v>
      </c>
      <c r="K51" s="116">
        <v>1512188043</v>
      </c>
      <c r="L51" s="115" t="s">
        <v>1148</v>
      </c>
      <c r="M51" s="117">
        <v>1</v>
      </c>
      <c r="N51" s="115" t="s">
        <v>27</v>
      </c>
      <c r="O51" s="115" t="s">
        <v>26</v>
      </c>
      <c r="P51" s="78"/>
    </row>
    <row r="52" spans="1:16" s="7" customFormat="1" ht="24.75" customHeight="1" outlineLevel="1" x14ac:dyDescent="0.25">
      <c r="A52" s="144">
        <v>5</v>
      </c>
      <c r="B52" s="111"/>
      <c r="C52" s="112"/>
      <c r="D52" s="110"/>
      <c r="E52" s="145"/>
      <c r="F52" s="145"/>
      <c r="G52" s="160" t="str">
        <f t="shared" si="3"/>
        <v/>
      </c>
      <c r="H52" s="119"/>
      <c r="I52" s="113"/>
      <c r="J52" s="113"/>
      <c r="K52" s="116"/>
      <c r="L52" s="115"/>
      <c r="M52" s="117"/>
      <c r="N52" s="115"/>
      <c r="O52" s="115"/>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2687</v>
      </c>
      <c r="E114" s="145">
        <v>43887</v>
      </c>
      <c r="F114" s="145">
        <v>44196</v>
      </c>
      <c r="G114" s="160">
        <f>IF(AND(E114&lt;&gt;"",F114&lt;&gt;""),((F114-E114)/30),"")</f>
        <v>10.3</v>
      </c>
      <c r="H114" s="122" t="s">
        <v>2682</v>
      </c>
      <c r="I114" s="121" t="s">
        <v>1156</v>
      </c>
      <c r="J114" s="121" t="s">
        <v>188</v>
      </c>
      <c r="K114" s="123">
        <v>1707212133</v>
      </c>
      <c r="L114" s="100">
        <f>+IF(AND(K114&gt;0,O114="Ejecución"),(K114/877802)*Tabla28[[#This Row],[% participación]],IF(AND(K114&gt;0,O114&lt;&gt;"Ejecución"),"-",""))</f>
        <v>1944.8715462029022</v>
      </c>
      <c r="M114" s="124" t="s">
        <v>1148</v>
      </c>
      <c r="N114" s="173">
        <v>1</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v>0</v>
      </c>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42719</v>
      </c>
      <c r="D193" s="5"/>
      <c r="E193" s="126">
        <v>6162</v>
      </c>
      <c r="F193" s="5"/>
      <c r="G193" s="5"/>
      <c r="H193" s="147" t="s">
        <v>2688</v>
      </c>
      <c r="J193" s="5"/>
      <c r="K193" s="127">
        <v>42723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2689</v>
      </c>
      <c r="J211" s="27" t="s">
        <v>2622</v>
      </c>
      <c r="K211" s="148" t="s">
        <v>2690</v>
      </c>
      <c r="L211" s="21"/>
      <c r="M211" s="21"/>
      <c r="N211" s="21"/>
      <c r="O211" s="8"/>
    </row>
    <row r="212" spans="1:15" x14ac:dyDescent="0.25">
      <c r="A212" s="9"/>
      <c r="B212" s="27" t="s">
        <v>2619</v>
      </c>
      <c r="C212" s="147" t="s">
        <v>2688</v>
      </c>
      <c r="D212" s="21"/>
      <c r="G212" s="27" t="s">
        <v>2621</v>
      </c>
      <c r="H212" s="148" t="s">
        <v>2692</v>
      </c>
      <c r="J212" s="27" t="s">
        <v>2623</v>
      </c>
      <c r="K212" s="147" t="s">
        <v>2691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terms/"/>
    <ds:schemaRef ds:uri="http://purl.org/dc/elements/1.1/"/>
    <ds:schemaRef ds:uri="4fb10211-09fb-4e80-9f0b-184718d5d98c"/>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a65d333d-5b59-4810-bc94-b80d9325abbc"/>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PC 3</cp:lastModifiedBy>
  <cp:lastPrinted>2020-12-29T22:13:54Z</cp:lastPrinted>
  <dcterms:created xsi:type="dcterms:W3CDTF">2020-10-14T21:57:42Z</dcterms:created>
  <dcterms:modified xsi:type="dcterms:W3CDTF">2020-12-29T22:15:14Z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