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C09C9887-1333-9E49-ADB0-90CC7722208C}"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<sst xmlns="http://schemas.openxmlformats.org/spreadsheetml/2006/main" count="4723" uniqueCount="2731">
  <si>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</si>
  <si>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</si>
  <si>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</si>
  <si>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</si>
  <si>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</si>
  <si>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</si>
  <si>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</si>
  <si>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</si>
  <si>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</si>
  <si>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</si>
  <si>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</si>
  <si>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</si>
  <si>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</si>
  <si>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</si>
  <si>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</si>
  <si>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</si>
  <si>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</si>
  <si>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</si>
  <si>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</si>
  <si>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</si>
  <si>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</si>
  <si>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</si>
  <si>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</si>
  <si>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</si>
  <si>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</si>
  <si>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</si>
  <si>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</si>
  <si>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</si>
  <si>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</si>
  <si>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</si>
  <si>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</si>
  <si>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</si>
  <si>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</si>
  <si>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</si>
  <si>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</si>
  <si>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</si>
  <si>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</si>
  <si>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</si>
  <si>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</si>
  <si>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</si>
  <si>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</si>
  <si>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</si>
  <si>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</si>
  <si>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</si>
  <si>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</si>
  <si>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</si>
  <si>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</si>
  <si>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</si>
  <si>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</si>
  <si>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</si>
  <si>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</si>
  <si>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</si>
  <si>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</si>
  <si>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</si>
  <si>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</si>
  <si>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</si>
  <si>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</si>
  <si>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</si>
  <si>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</si>
  <si>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</si>
  <si>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</si>
  <si>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</si>
  <si>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</si>
  <si>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</si>
  <si>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</si>
  <si>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</si>
  <si>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</si>
  <si>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</si>
  <si>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</si>
  <si>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</si>
  <si>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</si>
  <si>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</si>
  <si>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</si>
  <si>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</si>
  <si>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</si>
  <si>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</si>
  <si>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</si>
  <si>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</si>
  <si>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</si>
  <si>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</si>
  <si>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</si>
  <si>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</si>
  <si>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</si>
  <si>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</si>
  <si>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</si>
  <si>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</si>
  <si>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</si>
  <si>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</si>
  <si>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</si>
  <si>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</si>
  <si>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</si>
  <si>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</si>
  <si>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</si>
  <si>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</si>
  <si>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</si>
  <si>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</si>
  <si>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</si>
  <si>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</si>
  <si>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</si>
  <si>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</si>
  <si>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</si>
  <si>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</si>
  <si>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</si>
  <si>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</si>
  <si>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</si>
  <si>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</si>
  <si>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</si>
  <si>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</si>
  <si>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</si>
  <si>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</si>
  <si>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</si>
  <si>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</si>
  <si>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</si>
  <si>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</si>
  <si>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</si>
  <si>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</si>
  <si>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</si>
  <si>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</si>
  <si>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</si>
  <si>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</si>
  <si>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</si>
  <si>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</si>
  <si>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</si>
  <si>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</si>
  <si>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</si>
  <si>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</si>
  <si>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</si>
  <si>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</si>
  <si>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</si>
  <si>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</si>
  <si>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</si>
  <si>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</si>
  <si>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</si>
  <si>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</si>
  <si>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</si>
  <si>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</si>
  <si>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</si>
  <si>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</si>
  <si>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</si>
  <si>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</si>
  <si>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</si>
  <si>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</si>
  <si>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</si>
  <si>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</si>
  <si>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</si>
  <si>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</si>
  <si>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</si>
  <si>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</si>
  <si>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</si>
  <si>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</si>
  <si>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</si>
  <si>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</si>
  <si>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</si>
  <si>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</si>
  <si>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</si>
  <si>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</si>
  <si>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</si>
  <si>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</si>
  <si>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</si>
  <si>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</si>
  <si>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</si>
  <si>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</si>
  <si>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</si>
  <si>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</si>
  <si>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</si>
  <si>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</si>
  <si>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</si>
  <si>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</si>
  <si>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</si>
  <si>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</si>
  <si>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</si>
  <si>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</si>
  <si>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</si>
  <si>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</si>
  <si>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</si>
  <si>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</si>
  <si>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</si>
  <si>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</si>
  <si>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</si>
  <si>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</si>
  <si>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</si>
  <si>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</si>
  <si>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</si>
  <si>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</si>
  <si>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</si>
  <si>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</si>
  <si>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</si>
  <si>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</si>
  <si>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</si>
  <si>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</si>
  <si>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</si>
  <si>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</si>
  <si>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</si>
  <si>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</si>
  <si>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</si>
  <si>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</si>
  <si>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</si>
  <si>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</si>
  <si>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</si>
  <si>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</si>
  <si>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</si>
  <si>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</si>
  <si>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</si>
  <si>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</si>
  <si>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</si>
  <si>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</si>
  <si>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</si>
  <si>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</si>
  <si>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</si>
  <si>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</si>
  <si>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</si>
  <si>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</si>
  <si>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</si>
  <si>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</si>
  <si>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</si>
  <si>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</si>
  <si>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</si>
  <si>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</si>
  <si>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</si>
  <si>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</si>
  <si>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</si>
  <si>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</si>
  <si>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</si>
  <si>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</si>
  <si>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</si>
  <si>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</si>
  <si>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</si>
  <si>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</si>
  <si>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</si>
  <si>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</si>
  <si>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</si>
  <si>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</si>
  <si>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</si>
  <si>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</si>
  <si>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</si>
  <si>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</si>
  <si>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</si>
  <si>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</si>
  <si>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</si>
  <si>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</si>
  <si>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</si>
  <si>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</si>
  <si>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</si>
  <si>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</si>
  <si>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</si>
  <si>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</si>
  <si>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</si>
  <si>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</si>
  <si>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</si>
  <si>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</si>
  <si>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</si>
  <si>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</si>
  <si>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</si>
  <si>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</si>
  <si>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</si>
  <si>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</si>
  <si>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</si>
  <si>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</si>
  <si>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</si>
  <si>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</si>
  <si>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</si>
  <si>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</si>
  <si>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</si>
  <si>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</si>
  <si>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</si>
  <si>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</si>
  <si>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</si>
  <si>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</si>
  <si>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</si>
  <si>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</si>
  <si>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</si>
  <si>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</si>
  <si>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</si>
  <si>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</si>
  <si>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</si>
  <si>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</si>
  <si>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</si>
  <si>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</si>
  <si>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</si>
  <si>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</si>
  <si>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</si>
  <si>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</si>
  <si>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</si>
  <si>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</si>
  <si>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</si>
  <si>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</si>
  <si>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</si>
  <si>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</si>
  <si>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</si>
  <si>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</si>
  <si>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</si>
  <si>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</si>
  <si>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</si>
  <si>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</si>
  <si>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</si>
  <si>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</si>
  <si>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</si>
  <si>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</si>
  <si>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</si>
  <si>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</si>
  <si>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</si>
  <si>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</si>
  <si>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</si>
  <si>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</si>
  <si>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</si>
  <si>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</si>
  <si>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</si>
  <si>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</si>
  <si>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</si>
  <si>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</si>
  <si>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</si>
  <si>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</si>
  <si>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</si>
  <si>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</si>
  <si>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</si>
  <si>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</si>
  <si>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</si>
  <si>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</si>
  <si>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</si>
  <si>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</si>
  <si>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</si>
  <si>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</si>
  <si>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</si>
  <si>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</si>
  <si>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</si>
  <si>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</si>
  <si>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</si>
  <si>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</si>
  <si>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</si>
  <si>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</si>
  <si>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</si>
  <si>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</si>
  <si>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</si>
  <si>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</si>
  <si>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</si>
  <si>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</si>
  <si>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</si>
  <si>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</si>
  <si>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</si>
  <si>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</si>
  <si>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</si>
  <si>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</si>
  <si>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</si>
  <si>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</si>
  <si>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</si>
  <si>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</si>
  <si>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</si>
  <si>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</si>
  <si>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</si>
  <si>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</si>
  <si>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</si>
  <si>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</si>
  <si>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</si>
  <si>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</si>
  <si>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</si>
  <si>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</si>
  <si>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</si>
  <si>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</si>
  <si>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</si>
  <si>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</si>
  <si>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</si>
  <si>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</si>
  <si>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</si>
  <si>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</si>
  <si>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</si>
  <si>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</si>
  <si>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</si>
  <si>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</si>
  <si>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</si>
  <si>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</si>
  <si>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</si>
  <si>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</si>
  <si>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</si>
  <si>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</si>
  <si>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</si>
  <si>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</si>
  <si>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</si>
  <si>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</si>
  <si>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</si>
  <si>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</si>
  <si>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</si>
  <si>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</si>
  <si>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</si>
  <si>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</si>
  <si>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</si>
  <si>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</si>
  <si>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</si>
  <si>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</si>
  <si>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</si>
  <si>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</si>
  <si>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</si>
  <si>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</si>
  <si>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</si>
  <si>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</si>
  <si>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</si>
  <si>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</si>
  <si>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</si>
  <si>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</si>
  <si>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</si>
  <si>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</si>
  <si>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</si>
  <si>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</si>
  <si>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</si>
  <si>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</si>
  <si>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</si>
  <si>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</si>
  <si>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</si>
  <si>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</si>
  <si>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</si>
  <si>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</si>
  <si>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</si>
  <si>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</si>
  <si>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</si>
  <si>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</si>
  <si>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</si>
  <si>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</si>
  <si>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</si>
  <si>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</si>
  <si>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</si>
  <si>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</si>
  <si>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</si>
  <si>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</si>
  <si>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</si>
  <si>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</si>
  <si>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</si>
  <si>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</si>
  <si>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</si>
  <si>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</si>
  <si>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</si>
  <si>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</si>
  <si>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</si>
  <si>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</si>
  <si>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</si>
  <si>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</si>
  <si>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</si>
  <si>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</si>
  <si>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</si>
  <si>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</si>
  <si>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</si>
  <si>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</si>
  <si>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</si>
  <si>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</si>
  <si>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</si>
  <si>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</si>
  <si>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</si>
  <si>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</si>
  <si>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</si>
  <si>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</si>
  <si>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</si>
  <si>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</si>
  <si>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</si>
  <si>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</si>
  <si>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</si>
  <si>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</si>
  <si>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</si>
  <si>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</si>
  <si>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</si>
  <si>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</si>
  <si>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</si>
  <si>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</si>
  <si>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</si>
  <si>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</si>
  <si>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</si>
  <si>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</si>
  <si>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</si>
  <si>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</si>
  <si>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</si>
  <si>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</si>
  <si>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</si>
  <si>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</si>
  <si>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</si>
  <si>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</si>
  <si>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</si>
  <si>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</si>
  <si>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</si>
  <si>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</si>
  <si>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</si>
  <si>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</si>
  <si>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</si>
  <si>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</si>
  <si>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</si>
  <si>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</si>
  <si>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</si>
  <si>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</si>
  <si>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</si>
  <si>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</si>
  <si>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</si>
  <si>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</si>
  <si>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</si>
  <si>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</si>
  <si>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</si>
  <si>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</si>
  <si>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</si>
  <si>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</si>
  <si>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</si>
  <si>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</si>
  <si>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</si>
  <si>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</si>
  <si>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</si>
  <si>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</si>
  <si>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</si>
  <si>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</si>
  <si>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</si>
  <si>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</si>
  <si>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</si>
  <si>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</si>
  <si>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</si>
  <si>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</si>
  <si>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</si>
  <si>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</si>
  <si>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</si>
  <si>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</si>
  <si>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</si>
  <si>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</si>
  <si>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</si>
  <si>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</si>
  <si>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</si>
  <si>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</si>
  <si>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</si>
  <si>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</si>
  <si>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</si>
  <si>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</si>
  <si>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</si>
  <si>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</si>
  <si>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</si>
  <si>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</si>
  <si>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</si>
  <si>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</si>
  <si>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</si>
  <si>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</si>
  <si>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</si>
  <si>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</si>
  <si>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</si>
  <si>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</si>
  <si>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</si>
  <si>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</si>
  <si>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</si>
  <si>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</si>
  <si>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</si>
  <si>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</si>
  <si>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</si>
  <si>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</si>
  <si>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</si>
  <si>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</si>
  <si>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</si>
  <si>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</si>
  <si>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</si>
  <si>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</si>
  <si>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</si>
  <si>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</si>
  <si>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</si>
  <si>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</si>
  <si>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</si>
  <si>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</si>
  <si>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</si>
  <si>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</si>
  <si>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</si>
  <si>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</si>
  <si>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</si>
  <si>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</si>
  <si>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</si>
  <si>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</si>
  <si>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</si>
  <si>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</si>
  <si>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</si>
  <si>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</si>
  <si>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</si>
  <si>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</si>
  <si>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</si>
  <si>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</si>
  <si>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</si>
  <si>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</si>
  <si>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</si>
  <si>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</si>
  <si>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</si>
  <si>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</si>
  <si>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</si>
  <si>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</si>
  <si>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</si>
  <si>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</si>
  <si>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</si>
  <si>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</si>
  <si>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</si>
  <si>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</si>
  <si>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</si>
  <si>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</si>
  <si>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</si>
  <si>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</si>
  <si>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</si>
  <si>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</si>
  <si>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</si>
  <si>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</si>
  <si>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</si>
  <si>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</si>
  <si>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</si>
  <si>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</si>
  <si>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</si>
  <si>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</si>
  <si>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</si>
  <si>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</si>
  <si>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</si>
  <si>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</si>
  <si>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</si>
  <si>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</si>
  <si>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</si>
  <si>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</si>
  <si>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</si>
  <si>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</si>
  <si>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</si>
  <si>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</si>
  <si>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</si>
  <si>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</si>
  <si>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</si>
  <si>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</si>
  <si>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</si>
  <si>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</si>
  <si>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</si>
  <si>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</si>
  <si>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</si>
  <si>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</si>
  <si>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</si>
  <si>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</si>
  <si>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</si>
  <si>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</si>
  <si>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</si>
  <si>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</si>
  <si>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</si>
  <si>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</si>
  <si>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</si>
  <si>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</si>
  <si>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</si>
  <si>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</si>
  <si>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</si>
  <si>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</si>
  <si>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</si>
  <si>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</si>
  <si>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</si>
  <si>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</si>
  <si>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</si>
  <si>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</si>
  <si>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</si>
  <si>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</si>
  <si>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</si>
  <si>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</si>
  <si>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</si>
  <si>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</si>
  <si>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</si>
  <si>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</si>
  <si>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</si>
  <si>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</si>
  <si>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</si>
  <si>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</si>
  <si>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</si>
  <si>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</si>
  <si>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</si>
  <si>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</si>
  <si>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</si>
  <si>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</si>
  <si>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</si>
  <si>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</si>
  <si>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</si>
  <si>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</si>
  <si>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</si>
  <si>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</si>
  <si>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</si>
  <si>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</si>
  <si>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</si>
  <si>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</si>
  <si>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</si>
  <si>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</si>
  <si>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</si>
  <si>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</si>
  <si>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</si>
  <si>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</si>
  <si>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</si>
  <si>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</si>
  <si>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</si>
  <si>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</si>
  <si>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</si>
  <si>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</si>
  <si>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</si>
  <si>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</si>
  <si>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</si>
  <si>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</si>
  <si>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</si>
  <si>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</si>
  <si>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</si>
  <si>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</si>
  <si>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</si>
  <si>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</si>
  <si>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</si>
  <si>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</si>
  <si>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</si>
  <si>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</si>
  <si>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</si>
  <si>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</si>
  <si>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</si>
  <si>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</si>
  <si>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</si>
  <si>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</si>
  <si>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</si>
  <si>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</si>
  <si>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</si>
  <si>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</si>
  <si>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</si>
  <si>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</si>
  <si>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</si>
  <si>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</si>
  <si>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</si>
  <si>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</si>
  <si>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</si>
  <si>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</si>
  <si>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</si>
  <si>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</si>
  <si>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</si>
  <si>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</si>
  <si>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</si>
  <si>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</si>
  <si>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</si>
  <si>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</si>
  <si>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</si>
  <si>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</si>
  <si>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</si>
  <si>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</si>
  <si>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</si>
  <si>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</si>
  <si>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</si>
  <si>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</si>
  <si>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</si>
  <si>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</si>
  <si>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</si>
  <si>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</si>
  <si>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</si>
  <si>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</si>
  <si>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</si>
  <si>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</si>
  <si>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</si>
  <si>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</si>
  <si>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</si>
  <si>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</si>
  <si>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</si>
  <si>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</si>
  <si>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</si>
  <si>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</si>
  <si>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</si>
  <si>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</si>
  <si>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</si>
  <si>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</si>
  <si>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</si>
  <si>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</si>
  <si>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</si>
  <si>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</si>
  <si>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</si>
  <si>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</si>
  <si>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</si>
  <si>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</si>
  <si>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</si>
  <si>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</si>
  <si>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</si>
  <si>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</si>
  <si>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</si>
  <si>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</si>
  <si>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</si>
  <si>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</si>
  <si>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</si>
  <si>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</si>
  <si>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</si>
  <si>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</si>
  <si>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</si>
  <si>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</si>
  <si>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</si>
  <si>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</si>
  <si>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</si>
  <si>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</si>
  <si>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</si>
  <si>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</si>
  <si>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</si>
  <si>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</si>
  <si>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</si>
  <si>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</si>
  <si>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</si>
  <si>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</si>
  <si>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</si>
  <si>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</si>
  <si>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</si>
  <si>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</si>
  <si>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</si>
  <si>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</si>
  <si>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</si>
  <si>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</si>
  <si>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</si>
  <si>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</si>
  <si>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</si>
  <si>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</si>
  <si>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</si>
  <si>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</si>
  <si>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</si>
  <si>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</si>
  <si>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</si>
  <si>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</si>
  <si>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</si>
  <si>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</si>
  <si>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</si>
  <si>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</si>
  <si>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</si>
  <si>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</si>
  <si>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</si>
  <si>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</si>
  <si>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</si>
  <si>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</si>
  <si>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</si>
  <si>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</si>
  <si>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</si>
  <si>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</si>
  <si>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</si>
  <si>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</si>
  <si>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</si>
  <si>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</si>
  <si>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</si>
  <si>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</si>
  <si>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</si>
  <si>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</si>
  <si>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</si>
  <si>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</si>
  <si>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</si>
  <si>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</si>
  <si>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</si>
  <si>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</si>
  <si>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</si>
  <si>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</si>
  <si>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</si>
  <si>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</si>
  <si>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</si>
  <si>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</si>
  <si>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</si>
  <si>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</si>
  <si>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</si>
  <si>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</si>
  <si>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</si>
  <si>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</si>
  <si>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</si>
  <si>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</si>
  <si>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</si>
  <si>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</si>
  <si>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</si>
  <si>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</si>
  <si>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</si>
  <si>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</si>
  <si>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</si>
  <si>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</si>
  <si>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</si>
  <si>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</si>
  <si>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</si>
  <si>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</si>
  <si>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</si>
  <si>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</si>
  <si>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</si>
  <si>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</si>
  <si>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</si>
  <si>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</si>
  <si>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</si>
  <si>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</si>
  <si>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</si>
  <si>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</si>
  <si>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</si>
  <si>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</si>
  <si>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</si>
  <si>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</si>
  <si>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</si>
  <si>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</si>
  <si>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</si>
  <si>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</si>
  <si>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</si>
  <si>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</si>
  <si>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</si>
  <si>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</si>
  <si>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</si>
  <si>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</si>
  <si>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</si>
  <si>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</si>
  <si>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</si>
  <si>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</si>
  <si>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</si>
  <si>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</si>
  <si>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</si>
  <si>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</si>
  <si>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</si>
  <si>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</si>
  <si>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</si>
  <si>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</si>
  <si>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</si>
  <si>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</si>
  <si>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</si>
  <si>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</si>
  <si>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</si>
  <si>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</si>
  <si>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</si>
  <si>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</si>
  <si>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</si>
  <si>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</si>
  <si>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</si>
  <si>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</si>
  <si>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</si>
  <si>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</si>
  <si>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</si>
  <si>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</si>
  <si>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</si>
  <si>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</si>
  <si>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</si>
  <si>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</si>
  <si>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</si>
  <si>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</si>
  <si>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</si>
  <si>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</si>
  <si>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</si>
  <si>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</si>
  <si>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</si>
  <si>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</si>
  <si>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</si>
  <si>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</si>
  <si>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</si>
  <si>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</si>
  <si>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</si>
  <si>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</si>
  <si>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</si>
  <si>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</si>
  <si>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</si>
  <si>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</si>
  <si>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</si>
  <si>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</si>
  <si>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</si>
  <si>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</si>
  <si>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</si>
  <si>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</si>
  <si>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</si>
  <si>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</si>
  <si>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</si>
  <si>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</si>
  <si>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</si>
  <si>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</si>
  <si>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</si>
  <si>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</si>
  <si>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</si>
  <si>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</si>
  <si>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</si>
  <si>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</si>
  <si>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</si>
  <si>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</si>
  <si>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</si>
  <si>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</si>
  <si>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</si>
  <si>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</si>
  <si>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</si>
  <si>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</si>
  <si>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</si>
  <si>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</si>
  <si>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</si>
  <si>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</si>
  <si>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</si>
  <si>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</si>
  <si>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</si>
  <si>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</si>
  <si>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</si>
  <si>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</si>
  <si>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</si>
  <si>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</si>
  <si>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</si>
  <si>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</si>
  <si>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</si>
  <si>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</si>
  <si>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</si>
  <si>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</si>
  <si>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</si>
  <si>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</si>
  <si>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</si>
  <si>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</si>
  <si>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</si>
  <si>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</si>
  <si>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</si>
  <si>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</si>
  <si>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</si>
  <si>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</si>
  <si>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</si>
  <si>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</si>
  <si>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</si>
  <si>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</si>
  <si>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</si>
  <si>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</si>
  <si>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</si>
  <si>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</si>
  <si>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</si>
  <si>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</si>
  <si>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</si>
  <si>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</si>
  <si>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</si>
  <si>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</si>
  <si>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</si>
  <si>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</si>
  <si>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</si>
  <si>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</si>
  <si>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</si>
  <si>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</si>
  <si>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</si>
  <si>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</si>
  <si>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</si>
  <si>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</si>
  <si>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</si>
  <si>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</si>
  <si>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</si>
  <si>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</si>
  <si>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</si>
  <si>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</si>
  <si>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</si>
  <si>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</si>
  <si>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</si>
  <si>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</si>
  <si>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</si>
  <si>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</si>
  <si>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</si>
  <si>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</si>
  <si>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</si>
  <si>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</si>
  <si>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</si>
  <si>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</si>
  <si>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</si>
  <si>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</si>
  <si>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</si>
  <si>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</si>
  <si>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</si>
  <si>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</si>
  <si>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</si>
  <si>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</si>
  <si>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</si>
  <si>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</si>
  <si>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</si>
  <si>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</si>
  <si>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</si>
  <si>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</si>
  <si>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</si>
  <si>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</si>
  <si>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</si>
  <si>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</si>
  <si>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</si>
  <si>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</si>
  <si>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</si>
  <si>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</si>
  <si>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</si>
  <si>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</si>
  <si>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</si>
  <si>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</si>
  <si>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</si>
  <si>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</si>
  <si>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</si>
  <si>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</si>
  <si>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</si>
  <si>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</si>
  <si>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</si>
  <si>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</si>
  <si>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</si>
  <si>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</si>
  <si>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</si>
  <si>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</si>
  <si>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</si>
  <si>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</si>
  <si>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</si>
  <si>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</si>
  <si>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</si>
  <si>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</si>
  <si>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</si>
  <si>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</si>
  <si>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</si>
  <si>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</si>
  <si>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</si>
  <si>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</si>
  <si>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</si>
  <si>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</si>
  <si>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</si>
  <si>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</si>
  <si>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</si>
  <si>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</si>
  <si>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</si>
  <si>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</si>
  <si>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</si>
  <si>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</si>
  <si>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</si>
  <si>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</si>
  <si>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</si>
  <si>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</si>
  <si>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</si>
  <si>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</si>
  <si>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</si>
  <si>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</si>
  <si>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</si>
  <si>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</si>
  <si>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</si>
  <si>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</si>
  <si>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</si>
  <si>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</si>
  <si>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</si>
  <si>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</si>
  <si>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</si>
  <si>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</si>
  <si>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</si>
  <si>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</si>
  <si>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</si>
  <si>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</si>
  <si>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</si>
  <si>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</si>
  <si>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</si>
  <si>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</si>
  <si>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</si>
  <si>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</si>
  <si>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</si>
  <si>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</si>
  <si>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</si>
  <si>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</si>
  <si>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</si>
  <si>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</si>
  <si>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</si>
  <si>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</si>
  <si>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</si>
  <si>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</si>
  <si>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</si>
  <si>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</si>
  <si>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</si>
  <si>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</si>
  <si>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</si>
  <si>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</si>
  <si>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</si>
  <si>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</si>
  <si>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</si>
  <si>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</si>
  <si>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</si>
  <si>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</si>
  <si>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</si>
  <si>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</si>
  <si>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</si>
  <si>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</si>
  <si>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</si>
  <si>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</si>
  <si>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</si>
  <si>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</si>
  <si>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</si>
  <si>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</si>
  <si>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</si>
  <si>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</si>
  <si>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</si>
  <si>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</si>
  <si>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</si>
  <si>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</si>
  <si>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</si>
  <si>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</si>
  <si>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</si>
  <si>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</si>
  <si>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</si>
  <si>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</si>
  <si>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</si>
  <si>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</si>
  <si>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</si>
  <si>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</si>
  <si>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</si>
  <si>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</si>
  <si>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</si>
  <si>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</si>
  <si>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</si>
  <si>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</si>
  <si>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</si>
  <si>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</si>
  <si>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</si>
  <si>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</si>
  <si>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</si>
  <si>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</si>
  <si>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</si>
  <si>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</si>
  <si>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</si>
  <si>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</si>
  <si>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</si>
  <si>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</si>
  <si>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</si>
  <si>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</si>
  <si>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</si>
  <si>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</si>
  <si>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</si>
  <si>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</si>
  <si>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</si>
  <si>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</si>
  <si>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</si>
  <si>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</si>
  <si>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</si>
  <si>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</si>
  <si>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</si>
  <si>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</si>
  <si>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</si>
  <si>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</si>
  <si>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</si>
  <si>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</si>
  <si>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</si>
  <si>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</si>
  <si>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</si>
  <si>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</si>
  <si>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</si>
  <si>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</si>
  <si>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</si>
  <si>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</si>
  <si>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</si>
  <si>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</si>
  <si>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</si>
  <si>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</si>
  <si>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</si>
  <si>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</si>
  <si>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</si>
  <si>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</si>
  <si>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</si>
  <si>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</si>
  <si>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</si>
  <si>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</si>
  <si>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</si>
  <si>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</si>
  <si>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</si>
  <si>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</si>
  <si>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</si>
  <si>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</si>
  <si>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</si>
  <si>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</si>
  <si>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</si>
  <si>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</si>
  <si>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</si>
  <si>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</si>
  <si>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</si>
  <si>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</si>
  <si>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</si>
  <si>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</si>
  <si>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</si>
  <si>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</si>
  <si>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</si>
  <si>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</si>
  <si>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</si>
  <si>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</si>
  <si>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</si>
  <si>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</si>
  <si>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</si>
  <si>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</si>
  <si>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</si>
  <si>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</si>
  <si>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</si>
  <si>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</si>
  <si>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</si>
  <si>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</si>
  <si>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</si>
  <si>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</si>
  <si>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</si>
  <si>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</si>
  <si>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</si>
  <si>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</si>
  <si>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</si>
  <si>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</si>
  <si>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</si>
  <si>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</si>
  <si>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</si>
  <si>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</si>
  <si>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</si>
  <si>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</si>
  <si>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</si>
  <si>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</si>
  <si>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</si>
  <si>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</si>
  <si>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</si>
  <si>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</si>
  <si>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</si>
  <si>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</si>
  <si>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</si>
  <si>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</si>
  <si>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</si>
  <si>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</si>
  <si>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</si>
  <si>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</si>
  <si>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</si>
  <si>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</si>
  <si>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</si>
  <si>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</si>
  <si>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</si>
  <si>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</si>
  <si>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</si>
  <si>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</si>
  <si>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</si>
  <si>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</si>
  <si>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</si>
  <si>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</si>
  <si>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</si>
  <si>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</si>
  <si>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</si>
  <si>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</si>
  <si>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</si>
  <si>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</si>
  <si>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</si>
  <si>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</si>
  <si>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</si>
  <si>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</si>
  <si>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</si>
  <si>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</si>
  <si>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</si>
  <si>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</si>
  <si>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</si>
  <si>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</si>
  <si>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</si>
  <si>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</si>
  <si>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</si>
  <si>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</si>
  <si>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</si>
  <si>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</si>
  <si>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</si>
  <si>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</si>
  <si>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</si>
  <si>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</si>
  <si>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</si>
  <si>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</si>
  <si>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</si>
  <si>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</si>
  <si>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</si>
  <si>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</si>
  <si>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</si>
  <si>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</si>
  <si>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</si>
  <si>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</si>
  <si>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</si>
  <si>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</si>
  <si>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</si>
  <si>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</si>
  <si>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</si>
  <si>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</si>
  <si>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</si>
  <si>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</si>
  <si>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</si>
  <si>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</si>
  <si>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</si>
  <si>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</si>
  <si>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</si>
  <si>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</si>
  <si>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</si>
  <si>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</si>
  <si>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</si>
  <si>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</si>
  <si>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</si>
  <si>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</si>
  <si>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</si>
  <si>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</si>
  <si>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</si>
  <si>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</si>
  <si>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</si>
  <si>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</si>
  <si>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</si>
  <si>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</si>
  <si>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</si>
  <si>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</si>
  <si>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</si>
  <si>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</si>
  <si>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</si>
  <si>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</si>
  <si>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</si>
  <si>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</si>
  <si>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</si>
  <si>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</si>
  <si>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</si>
  <si>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</si>
  <si>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</si>
  <si>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</si>
  <si>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</si>
  <si>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</si>
  <si>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</si>
  <si>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</si>
  <si>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</si>
  <si>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</si>
  <si>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</si>
  <si>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</si>
  <si>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</si>
  <si>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</si>
  <si>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</si>
  <si>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</si>
  <si>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</si>
  <si>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</si>
  <si>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</si>
  <si>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</si>
  <si>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</si>
  <si>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</si>
  <si>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</si>
  <si>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</si>
  <si>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</si>
  <si>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</si>
  <si>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</si>
  <si>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</si>
  <si>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</si>
  <si>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</si>
  <si>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</si>
  <si>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</si>
  <si>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</si>
  <si>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</si>
  <si>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</si>
  <si>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</si>
  <si>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</si>
  <si>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</si>
  <si>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</si>
  <si>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</si>
  <si>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</si>
  <si>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</si>
  <si>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</si>
  <si>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</si>
  <si>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</si>
  <si>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</si>
  <si>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</si>
  <si>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</si>
  <si>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</si>
  <si>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</si>
  <si>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</si>
  <si>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</si>
  <si>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</si>
  <si>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</si>
  <si>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</si>
  <si>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</si>
  <si>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</si>
  <si>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</si>
  <si>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</si>
  <si>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</si>
  <si>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</si>
  <si>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</si>
  <si>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</si>
  <si>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</si>
  <si>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</si>
  <si>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</si>
  <si>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</si>
  <si>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</si>
  <si>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</si>
  <si>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</si>
  <si>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</si>
  <si>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</si>
  <si>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</si>
  <si>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</si>
  <si>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</si>
  <si>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</si>
  <si>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</si>
  <si>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</si>
  <si>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</si>
  <si>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</si>
  <si>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</si>
  <si>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</si>
  <si>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</si>
  <si>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</si>
  <si>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</si>
  <si>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</si>
  <si>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</si>
  <si>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</si>
  <si>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</si>
  <si>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</si>
  <si>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</si>
  <si>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</si>
  <si>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</si>
  <si>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</si>
  <si>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</si>
  <si>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</si>
  <si>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</si>
  <si>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</si>
  <si>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</si>
  <si>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</si>
  <si>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</si>
  <si>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</si>
  <si>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</si>
  <si>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</si>
  <si>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</si>
  <si>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</si>
  <si>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</si>
  <si>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</si>
  <si>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</si>
  <si>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</si>
  <si>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</si>
  <si>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</si>
  <si>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</si>
  <si>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</si>
  <si>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</si>
  <si>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</si>
  <si>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</si>
  <si>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</si>
  <si>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</si>
  <si>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</si>
  <si>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</si>
  <si>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</si>
  <si>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</si>
  <si>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</si>
  <si>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</si>
  <si>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</si>
  <si>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</si>
  <si>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</si>
  <si>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</si>
  <si>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</si>
  <si>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</si>
  <si>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</si>
  <si>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</si>
  <si>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</si>
  <si>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</si>
  <si>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</si>
  <si>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</si>
  <si>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</si>
  <si>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</si>
  <si>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</si>
  <si>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</si>
  <si>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</si>
  <si>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</si>
  <si>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</si>
  <si>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</si>
  <si>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</si>
  <si>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</si>
  <si>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</si>
  <si>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</si>
  <si>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</si>
  <si>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</si>
  <si>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</si>
  <si>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</si>
  <si>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</si>
  <si>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</si>
  <si>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</si>
  <si>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</si>
  <si>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</si>
  <si>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</si>
  <si>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</si>
  <si>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</si>
  <si>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</si>
  <si>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</si>
  <si>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</si>
  <si>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</si>
  <si>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</si>
  <si>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</si>
  <si>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</si>
  <si>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</si>
  <si>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</si>
  <si>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</si>
  <si>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</si>
  <si>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</si>
  <si>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</si>
  <si>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</si>
  <si>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</si>
  <si>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</si>
  <si>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</si>
  <si>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</si>
  <si>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</si>
  <si>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</si>
  <si>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</si>
  <si>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</si>
  <si>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</si>
  <si>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</si>
  <si>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</si>
  <si>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</si>
  <si>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</si>
  <si>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</si>
  <si>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</si>
  <si>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</si>
  <si>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</si>
  <si>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</si>
  <si>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</si>
  <si>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</si>
  <si>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</si>
  <si>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</si>
  <si>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</si>
  <si>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</si>
  <si>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</si>
  <si>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</si>
  <si>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</si>
  <si>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</si>
  <si>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</si>
  <si>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</si>
  <si>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</si>
  <si>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</si>
  <si>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</si>
  <si>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</si>
  <si>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</si>
  <si>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</si>
  <si>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</si>
  <si>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</si>
  <si>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</si>
  <si>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</si>
  <si>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</si>
  <si>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</si>
  <si>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</si>
  <si>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</si>
  <si>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</si>
  <si>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</si>
  <si>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</si>
  <si>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</si>
  <si>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</si>
  <si>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</si>
  <si>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</si>
  <si>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</si>
  <si>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</si>
  <si>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</si>
  <si>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</si>
  <si>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</si>
  <si>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</si>
  <si>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</si>
  <si>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</si>
  <si>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</si>
  <si>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</si>
  <si>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</si>
  <si>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</si>
  <si>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</si>
  <si>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</si>
  <si>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</si>
  <si>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</si>
  <si>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</si>
  <si>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</si>
  <si>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</si>
  <si>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</si>
  <si>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</si>
  <si>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</si>
  <si>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</si>
  <si>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</si>
  <si>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</si>
  <si>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</si>
  <si>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</si>
  <si>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</si>
  <si>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</si>
  <si>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</si>
  <si>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</si>
  <si>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</si>
  <si>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</si>
  <si>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</si>
  <si>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</si>
  <si>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</si>
  <si>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</si>
  <si>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</si>
  <si>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</si>
  <si>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</si>
  <si>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</si>
  <si>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</si>
  <si>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</si>
  <si>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</si>
  <si>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</si>
  <si>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</si>
  <si>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</si>
  <si>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</si>
  <si>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</si>
  <si>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</si>
  <si>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</si>
  <si>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</si>
  <si>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</si>
  <si>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</si>
  <si>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</si>
  <si>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</si>
  <si>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</si>
  <si>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</si>
  <si>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</si>
  <si>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</si>
  <si>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</si>
  <si>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</si>
  <si>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</si>
  <si>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</si>
  <si>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</si>
  <si>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</si>
  <si>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</si>
  <si>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</si>
  <si>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</si>
  <si>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</si>
  <si>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</si>
  <si>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</si>
  <si>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</si>
  <si>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</si>
  <si>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</si>
  <si>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</si>
  <si>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</si>
  <si>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</si>
  <si>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</si>
  <si>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</si>
  <si>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</si>
  <si>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</si>
  <si>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</si>
  <si>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</si>
  <si>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</si>
  <si>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</si>
  <si>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</si>
  <si>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</si>
  <si>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</si>
  <si>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</si>
  <si>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</si>
  <si>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</si>
  <si>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</si>
  <si>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</si>
  <si>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</si>
  <si>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</si>
  <si>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</si>
  <si>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</si>
  <si>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</si>
  <si>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</si>
  <si>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</si>
  <si>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</si>
  <si>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</si>
  <si>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</si>
  <si>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</si>
  <si>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</si>
  <si>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</si>
  <si>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</si>
  <si>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</si>
  <si>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</si>
  <si>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</si>
  <si>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</si>
  <si>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</si>
  <si>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</si>
  <si>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</si>
  <si>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</si>
  <si>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</si>
  <si>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</si>
  <si>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</si>
  <si>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</si>
  <si>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</si>
  <si>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</si>
  <si>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</si>
  <si>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</si>
  <si>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</si>
  <si>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</si>
  <si>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</si>
  <si>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</si>
  <si>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</si>
  <si>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</si>
  <si>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</si>
  <si>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</si>
  <si>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</si>
  <si>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</si>
  <si>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</si>
  <si>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</si>
  <si>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</si>
  <si>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</si>
  <si>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</si>
  <si>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</si>
  <si>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</si>
  <si>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</si>
  <si>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</si>
  <si>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</si>
  <si>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</si>
  <si>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</si>
  <si>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</si>
  <si>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</si>
  <si>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</si>
  <si>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</si>
  <si>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</si>
  <si>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</si>
  <si>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</si>
  <si>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</si>
  <si>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</si>
  <si>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</si>
  <si>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</si>
  <si>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</si>
  <si>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</si>
  <si>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</si>
  <si>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</si>
  <si>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</si>
  <si>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</si>
  <si>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</si>
  <si>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</si>
  <si>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</si>
  <si>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</si>
  <si>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</si>
  <si>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</si>
  <si>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</si>
  <si>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</si>
  <si>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</si>
  <si>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</si>
  <si>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</si>
  <si>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</si>
  <si>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</si>
  <si>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</si>
  <si>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</si>
  <si>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</si>
  <si>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</si>
  <si>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</si>
  <si>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</si>
  <si>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</si>
  <si>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</si>
  <si>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</si>
  <si>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</si>
  <si>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</si>
  <si>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</si>
  <si>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</si>
  <si>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</si>
  <si>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</si>
  <si>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</si>
  <si>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</si>
  <si>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</si>
  <si>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</si>
  <si>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</si>
  <si>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</si>
  <si>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</si>
  <si>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</si>
  <si>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</si>
  <si>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</si>
  <si>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</si>
  <si>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</si>
  <si>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</si>
  <si>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</si>
  <si>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</si>
  <si>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</si>
  <si>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</si>
  <si>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</si>
  <si>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</si>
  <si>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</si>
  <si>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</si>
  <si>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</si>
  <si>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</si>
  <si>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</si>
  <si>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</si>
  <si>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</si>
  <si>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</si>
  <si>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</si>
  <si>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</si>
  <si>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</si>
  <si>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</si>
  <si>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</si>
  <si>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</si>
  <si>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</si>
  <si>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</si>
  <si>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</si>
  <si>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</si>
  <si>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</si>
  <si>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</si>
  <si>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</si>
  <si>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</si>
  <si>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</si>
  <si>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</si>
  <si>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</si>
  <si>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</si>
  <si>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</si>
  <si>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</si>
  <si>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</si>
  <si>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</si>
  <si>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</si>
  <si>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</si>
  <si>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</si>
  <si>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</si>
  <si>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</si>
  <si>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</si>
  <si>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</si>
  <si>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</si>
  <si>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</si>
  <si>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</si>
  <si>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</si>
  <si>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</si>
  <si>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</si>
  <si>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</si>
  <si>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</si>
  <si>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</si>
  <si>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</si>
  <si>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</si>
  <si>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</si>
  <si>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</si>
  <si>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</si>
  <si>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</si>
  <si>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</si>
  <si>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</si>
  <si>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</si>
  <si>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</si>
  <si>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</si>
  <si>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</si>
  <si>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</si>
  <si>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</si>
  <si>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</si>
  <si>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</si>
  <si>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</si>
  <si>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</si>
  <si>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</si>
  <si>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</si>
  <si>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</si>
  <si>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</si>
  <si>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</si>
  <si>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</si>
  <si>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</si>
  <si>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</si>
  <si>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</si>
  <si>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</si>
  <si>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</si>
  <si>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</si>
  <si>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</si>
  <si>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</si>
  <si>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</si>
  <si>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</si>
  <si>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</si>
  <si>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</si>
  <si>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</si>
  <si>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</si>
  <si>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</si>
  <si>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</si>
  <si>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</si>
  <si>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</si>
  <si>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</si>
  <si>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</si>
  <si>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</si>
  <si>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</si>
  <si>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</si>
  <si>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</si>
  <si>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</si>
  <si>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</si>
  <si>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</si>
  <si>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</si>
  <si>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</si>
  <si>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</si>
  <si>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</si>
  <si>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</si>
  <si>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</si>
  <si>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</si>
  <si>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</si>
  <si>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</si>
  <si>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</si>
  <si>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</si>
  <si>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</si>
  <si>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</si>
  <si>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</si>
  <si>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</si>
  <si>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</si>
  <si>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</si>
  <si>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</si>
  <si>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</si>
  <si>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</si>
  <si>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</si>
  <si>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</si>
  <si>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</si>
  <si>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</si>
  <si>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</si>
  <si>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</si>
  <si>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</si>
  <si>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</si>
  <si>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</si>
  <si>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</si>
  <si>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</si>
  <si>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</si>
  <si>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</si>
  <si>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</si>
  <si>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</si>
  <si>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</si>
  <si>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</si>
  <si>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</si>
  <si>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</si>
  <si>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</si>
  <si>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</si>
  <si>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</si>
  <si>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</si>
  <si>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</si>
  <si>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</si>
  <si>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</si>
  <si>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</si>
  <si>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</si>
  <si>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</si>
  <si>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</si>
  <si>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</si>
  <si>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</si>
  <si>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</si>
  <si>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</si>
  <si>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</si>
  <si>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</si>
  <si>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</si>
  <si>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</si>
  <si>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</si>
  <si>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</si>
  <si>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</si>
  <si>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</si>
  <si>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</si>
  <si>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</si>
  <si>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</si>
  <si>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</si>
  <si>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</si>
  <si>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</si>
  <si>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</si>
  <si>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</si>
  <si>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</si>
  <si>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</si>
  <si>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</si>
  <si>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</si>
  <si>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</si>
  <si>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</si>
  <si>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</si>
  <si>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</si>
  <si>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</si>
  <si>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</si>
  <si>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</si>
  <si>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</si>
  <si>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</si>
  <si>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</si>
  <si>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</si>
  <si>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</si>
  <si>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</si>
  <si>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</si>
  <si>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</si>
  <si>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</si>
  <si>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</si>
  <si>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</si>
  <si>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</si>
  <si>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</si>
  <si>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</si>
  <si>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</si>
  <si>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</si>
  <si>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</si>
  <si>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</si>
  <si>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</si>
  <si>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</si>
  <si>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</si>
  <si>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</si>
  <si>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</si>
  <si>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</si>
  <si>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</si>
  <si>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</si>
  <si>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</si>
  <si>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</si>
  <si>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</si>
  <si>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</si>
  <si>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</si>
  <si>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</si>
  <si>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</si>
  <si>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</si>
  <si>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</si>
  <si>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</si>
  <si>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</si>
  <si>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</si>
  <si>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</si>
  <si>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</si>
  <si>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</si>
  <si>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</si>
  <si>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</si>
  <si>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</si>
  <si>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</si>
  <si>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</si>
  <si>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</si>
  <si>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</si>
  <si>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</si>
  <si>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</si>
  <si>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</si>
  <si>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</si>
  <si>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</si>
  <si>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</si>
  <si>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</si>
  <si>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</si>
  <si>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</si>
  <si>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</si>
  <si>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</si>
  <si>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</si>
  <si>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</si>
  <si>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</si>
  <si>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</si>
  <si>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</si>
  <si>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</si>
  <si>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</si>
  <si>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</si>
  <si>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</si>
  <si>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</si>
  <si>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</si>
  <si>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</si>
  <si>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</si>
  <si>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</si>
  <si>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</si>
  <si>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</si>
  <si>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</si>
  <si>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</si>
  <si>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</si>
  <si>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</si>
  <si>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</si>
  <si>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</si>
  <si>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</si>
  <si>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</si>
  <si>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</si>
  <si>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</si>
  <si>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</si>
  <si>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</si>
  <si>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</si>
  <si>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</si>
  <si>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</si>
  <si>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</si>
  <si>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</si>
  <si>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</si>
  <si>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</si>
  <si>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</si>
  <si>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</si>
  <si>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</si>
  <si>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</si>
  <si>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</si>
  <si>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</si>
  <si>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</si>
  <si>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</si>
  <si>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</si>
  <si>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</si>
  <si>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</si>
  <si>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</si>
  <si>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</si>
  <si>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</si>
  <si>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</si>
  <si>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</si>
  <si>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</si>
  <si>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</si>
  <si>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</si>
  <si>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</si>
  <si>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</si>
  <si>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</si>
  <si>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</si>
  <si>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</si>
  <si>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</si>
  <si>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</si>
  <si>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</si>
  <si>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</si>
  <si>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</si>
  <si>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</si>
  <si>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</si>
  <si>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</si>
  <si>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</si>
  <si>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</si>
  <si>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</si>
  <si>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</si>
  <si>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</si>
  <si>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</si>
  <si>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</si>
  <si>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</si>
  <si>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</si>
  <si>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</si>
  <si>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</si>
  <si>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</si>
  <si>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</si>
  <si>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</si>
  <si>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</si>
  <si>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</si>
  <si>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</si>
  <si>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</si>
  <si>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</si>
  <si>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</si>
  <si>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</si>
  <si>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</si>
  <si>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</si>
  <si>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</si>
  <si>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</si>
  <si>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</si>
  <si>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</si>
  <si>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</si>
  <si>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</si>
  <si>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</si>
  <si>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</si>
  <si>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</si>
  <si>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</si>
  <si>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</si>
  <si>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</si>
  <si>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</si>
  <si>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</si>
  <si>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</si>
  <si>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</si>
  <si>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</si>
  <si>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</si>
  <si>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</si>
  <si>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</si>
  <si>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</si>
  <si>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</si>
  <si>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</si>
  <si>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</si>
  <si>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</si>
  <si>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</si>
  <si>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</si>
  <si>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</si>
  <si>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</si>
  <si>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</si>
  <si>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</si>
  <si>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</si>
  <si>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</si>
  <si>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</si>
  <si>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</si>
  <si>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</si>
  <si>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</si>
  <si>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</si>
  <si>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</si>
  <si>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</si>
  <si>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</si>
  <si>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</si>
  <si>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</si>
  <si>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</si>
  <si>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</si>
  <si>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</si>
  <si>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</si>
  <si>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</si>
  <si>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</si>
  <si>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</si>
  <si>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</si>
  <si>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</si>
  <si>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</si>
  <si>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</si>
  <si>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</si>
  <si>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</si>
  <si>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</si>
  <si>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</si>
  <si>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</si>
  <si>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</si>
  <si>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</si>
  <si>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</si>
  <si>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</si>
  <si>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</si>
  <si>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</si>
  <si>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</si>
  <si>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</si>
  <si>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</si>
  <si>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</si>
  <si>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</si>
  <si>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</si>
  <si>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</si>
  <si>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</si>
  <si>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</si>
  <si>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</si>
  <si>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</si>
  <si>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</si>
  <si>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</si>
  <si>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</si>
  <si>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</si>
  <si>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</si>
  <si>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</si>
  <si>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</si>
  <si>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</si>
  <si>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</si>
  <si>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</si>
  <si>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</si>
  <si>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</si>
  <si>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</si>
  <si>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</si>
  <si>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</si>
  <si>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</si>
  <si>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</si>
  <si>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</si>
  <si>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</si>
  <si>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</si>
  <si>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</si>
  <si>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</si>
  <si>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</si>
  <si>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</si>
  <si>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</si>
  <si>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</si>
  <si>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</si>
  <si>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</si>
  <si>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</si>
  <si>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</si>
  <si>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</si>
  <si>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</si>
  <si>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</si>
  <si>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</si>
  <si>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</si>
  <si>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</si>
  <si>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</si>
  <si>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</si>
  <si>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</si>
  <si>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</si>
  <si>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</si>
  <si>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</si>
  <si>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</si>
  <si>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</si>
  <si>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</si>
  <si>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</si>
  <si>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</si>
  <si>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</si>
  <si>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</si>
  <si>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</si>
  <si>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</si>
  <si>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</si>
  <si>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</si>
  <si>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</si>
  <si>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</si>
  <si>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</si>
  <si>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</si>
  <si>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</si>
  <si>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</si>
  <si>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</si>
  <si>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</si>
  <si>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</si>
  <si>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</si>
  <si>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</si>
  <si>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</si>
  <si>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</si>
  <si>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</si>
  <si>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</si>
  <si>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</si>
  <si>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</si>
  <si>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</si>
  <si>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</si>
  <si>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</si>
  <si>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</si>
  <si>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</si>
  <si>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</si>
  <si>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</si>
  <si>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</si>
  <si>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</si>
  <si>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</si>
  <si>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</si>
  <si>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</si>
  <si>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</si>
  <si>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</si>
  <si>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</si>
  <si>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</si>
  <si>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</si>
  <si>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</si>
  <si>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</si>
  <si>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</si>
  <si>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</si>
  <si>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</si>
  <si>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</si>
  <si>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</si>
  <si>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</si>
  <si>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</si>
  <si>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</si>
  <si>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</si>
  <si>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</si>
  <si>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</si>
  <si>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</si>
  <si>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</si>
  <si>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</si>
  <si>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</si>
  <si>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</si>
  <si>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</si>
  <si>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</si>
  <si>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</si>
  <si>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</si>
  <si>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</si>
  <si>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</si>
  <si>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</si>
  <si>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</si>
  <si>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</si>
  <si>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</si>
  <si>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</si>
  <si>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</si>
  <si>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</si>
  <si>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</si>
  <si>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</si>
  <si>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</si>
  <si>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</si>
  <si>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</si>
  <si>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</si>
  <si>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</si>
  <si>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</si>
  <si>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</si>
  <si>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</si>
  <si>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</si>
  <si>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</si>
  <si>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</si>
  <si>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</si>
  <si>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</si>
  <si>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</si>
  <si>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</si>
  <si>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</si>
  <si>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</si>
  <si>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</si>
  <si>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</si>
  <si>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</si>
  <si>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</si>
  <si>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</si>
  <si>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</si>
  <si>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</si>
  <si>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</si>
  <si>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</si>
  <si>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</si>
  <si>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</si>
  <si>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</si>
  <si>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</si>
  <si>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</si>
  <si>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</si>
  <si>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</si>
  <si>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</si>
  <si>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</si>
  <si>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</si>
  <si>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</si>
  <si>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</si>
  <si>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</si>
  <si>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</si>
  <si>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</si>
  <si>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</si>
  <si>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</si>
  <si>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</si>
  <si>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</si>
  <si>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</si>
  <si>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</si>
  <si>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</si>
  <si>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</si>
  <si>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</si>
  <si>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</si>
  <si>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</si>
  <si>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</si>
  <si>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</si>
  <si>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</si>
  <si>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</si>
  <si>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</si>
  <si>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</si>
  <si>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</si>
  <si>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</si>
  <si>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</si>
  <si>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</si>
  <si>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</si>
  <si>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</si>
  <si>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</si>
  <si>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</si>
  <si>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</si>
  <si>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</si>
  <si>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</si>
  <si>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</si>
  <si>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</si>
  <si>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</si>
  <si>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</si>
  <si>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</si>
  <si>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</si>
  <si>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</si>
  <si>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</si>
  <si>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</si>
  <si>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</si>
  <si>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</si>
  <si>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</si>
  <si>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</si>
  <si>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</si>
  <si>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</si>
  <si>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</si>
  <si>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</si>
  <si>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</si>
  <si>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</si>
  <si>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</si>
  <si>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</si>
  <si>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</si>
  <si>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</si>
  <si>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</si>
  <si>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</si>
  <si>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</si>
  <si>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</si>
  <si>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</si>
  <si>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</si>
  <si>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</si>
  <si>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</si>
  <si>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</si>
  <si>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</si>
  <si>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</si>
  <si>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</si>
  <si>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</si>
  <si>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</si>
  <si>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</si>
  <si>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</si>
  <si>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</si>
  <si>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</si>
  <si>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</si>
  <si>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</si>
  <si>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</si>
  <si>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</si>
  <si>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</si>
  <si>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</si>
  <si>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</si>
  <si>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</si>
  <si>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</si>
  <si>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</si>
  <si>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</si>
  <si>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</si>
  <si>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</si>
  <si>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</si>
  <si>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</si>
  <si>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</si>
  <si>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</si>
  <si>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</si>
  <si>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</si>
  <si>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</si>
  <si>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</si>
  <si>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</si>
  <si>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</si>
  <si>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</si>
  <si>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</si>
  <si>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</si>
  <si>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</si>
  <si>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</si>
  <si>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</si>
  <si>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</si>
  <si>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</si>
  <si>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</si>
  <si>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</si>
  <si>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</si>
  <si>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</si>
  <si>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</si>
  <si>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</si>
  <si>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</si>
  <si>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</si>
  <si>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</si>
  <si>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</si>
  <si>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</si>
  <si>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</si>
  <si>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</si>
  <si>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</si>
  <si>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</si>
  <si>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</si>
  <si>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</si>
  <si>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</si>
  <si>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</si>
  <si>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</si>
  <si>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</si>
  <si>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</si>
  <si>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</si>
  <si>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</si>
  <si>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</si>
  <si>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</si>
  <si>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</si>
  <si>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</si>
  <si>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</si>
  <si>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</si>
  <si>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</si>
  <si>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</si>
  <si>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</si>
  <si>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</si>
  <si>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</si>
  <si>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</si>
  <si>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</si>
  <si>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</si>
  <si>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</si>
  <si>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</si>
  <si>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</si>
  <si>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</si>
  <si>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</si>
  <si>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</si>
  <si>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</si>
  <si>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</si>
  <si>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</si>
  <si>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</si>
  <si>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</si>
  <si>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</si>
  <si>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</si>
  <si>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</si>
  <si>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</si>
  <si>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</si>
  <si>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</si>
  <si>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</si>
  <si>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</si>
  <si>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</si>
  <si>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</si>
  <si>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</si>
  <si>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</si>
  <si>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</si>
  <si>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</si>
  <si>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</si>
  <si>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</si>
  <si>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</si>
  <si>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</si>
  <si>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</si>
  <si>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</si>
  <si>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</si>
  <si>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</si>
  <si>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</si>
  <si>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</si>
  <si>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</si>
  <si>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</si>
  <si>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</si>
  <si>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</si>
  <si>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</si>
  <si>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</si>
  <si>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</si>
  <si>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</si>
  <si>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</si>
  <si>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</si>
  <si>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</si>
  <si>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</si>
  <si>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</si>
  <si>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</si>
  <si>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</si>
  <si>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</si>
  <si>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</si>
  <si>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</si>
  <si>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</si>
  <si>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</si>
  <si>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</si>
  <si>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</si>
  <si>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</si>
  <si>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</si>
  <si>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</si>
  <si>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</si>
  <si>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</si>
  <si>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</si>
  <si>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</si>
  <si>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</si>
  <si>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</si>
  <si>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</si>
  <si>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</si>
  <si>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</si>
  <si>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</si>
  <si>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</si>
  <si>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</si>
  <si>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</si>
  <si>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</si>
  <si>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</si>
  <si>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</si>
  <si>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</si>
  <si>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</si>
  <si>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</si>
  <si>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</si>
  <si>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</si>
  <si>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</si>
  <si>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</si>
  <si>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</si>
  <si>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</si>
  <si>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</si>
  <si>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</si>
  <si>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</si>
  <si>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</si>
  <si>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</si>
  <si>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</si>
  <si>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</si>
  <si>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</si>
  <si>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</si>
  <si>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</si>
  <si>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</si>
  <si>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</si>
  <si>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</si>
  <si>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</si>
  <si>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</si>
  <si>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</si>
  <si>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</si>
  <si>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</si>
  <si>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</si>
  <si>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</si>
  <si>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</si>
  <si>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</si>
  <si>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</si>
  <si>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</si>
  <si>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</si>
  <si>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</si>
  <si>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</si>
  <si>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</si>
  <si>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</si>
  <si>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</si>
  <si>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</si>
  <si>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</si>
  <si>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</si>
  <si>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</si>
  <si>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</si>
  <si>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</si>
  <si>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</si>
  <si>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</si>
  <si>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</si>
  <si>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</si>
  <si>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</si>
  <si>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</si>
  <si>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</si>
  <si>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</si>
  <si>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</si>
  <si>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</si>
  <si>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</si>
  <si>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</si>
  <si>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</si>
  <si>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</si>
  <si>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</si>
  <si>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</si>
  <si>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</si>
  <si>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</si>
  <si>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</si>
  <si>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</si>
  <si>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</si>
  <si>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</si>
  <si>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</si>
  <si>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</si>
  <si>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</si>
  <si>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</si>
  <si>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</si>
  <si>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</si>
  <si>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</si>
  <si>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</si>
  <si>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</si>
  <si>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</si>
  <si>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</si>
  <si>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</si>
  <si>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</si>
  <si>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</si>
  <si>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</si>
  <si>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</si>
  <si>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</si>
  <si>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</si>
  <si>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</si>
  <si>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</si>
  <si>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</si>
  <si>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</si>
  <si>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</si>
  <si>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</si>
  <si>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</si>
  <si>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</si>
  <si>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</si>
  <si>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</si>
  <si>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</si>
  <si>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</si>
  <si>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</si>
  <si>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</si>
  <si>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</si>
  <si>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</si>
  <si>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</si>
  <si>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</si>
  <si>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</si>
  <si>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</si>
  <si>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</si>
  <si>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</si>
  <si>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</si>
  <si>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</si>
  <si>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</si>
  <si>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</si>
  <si>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</si>
  <si>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</si>
  <si>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</si>
  <si>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</si>
  <si>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</si>
  <si>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</si>
  <si>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</si>
  <si>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</si>
  <si>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</si>
  <si>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</si>
  <si>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</si>
  <si>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</si>
  <si>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</si>
  <si>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</si>
  <si>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</si>
  <si>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</si>
  <si>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</si>
  <si>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</si>
  <si>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</si>
  <si>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</si>
  <si>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</si>
  <si>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</si>
  <si>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</si>
  <si>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</si>
  <si>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</si>
  <si>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</si>
  <si>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</si>
  <si>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</si>
  <si>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</si>
  <si>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</si>
  <si>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</si>
  <si>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</si>
  <si>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</si>
  <si>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</si>
  <si>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</si>
  <si>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</si>
  <si>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</si>
  <si>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</si>
  <si>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</si>
  <si>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</si>
  <si>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</si>
  <si>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</si>
  <si>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2021-52-10001426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</si>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</sst>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3" zoomScale="111" zoomScaleNormal="70"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44194.406841435186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773</v>
      </c>
      <c r="K20" s="152">
        <v>2378165316</v>
      </c>
      <c r="L20" s="153">
        <v>44246</v>
      </c>
      <c r="M20" s="153">
        <v>44561</v>
      </c>
      <c r="N20" s="136">
        <f>+(M20-L20)/30</f>
        <v>10.5</v>
      </c>
      <c r="O20" s="139"/>
      <c r="U20" s="135"/>
      <c r="V20" s="107">
        <f ca="1">NOW()</f>
        <v>44194.406841435186</v>
      </c>
      <c r="W20" s="107">
        <f ca="1">NOW()</f>
        <v>44194.406841435186</v>
      </c>
    </row>
    <row r="21" spans="1:23" ht="30" customHeight="1" outlineLevel="1" x14ac:dyDescent="0.2">
      <c r="A21" s="9"/>
      <c r="B21" s="72"/>
      <c r="C21" s="5"/>
      <c r="D21" s="5"/>
      <c r="E21" s="5"/>
      <c r="F21" s="5"/>
      <c r="G21" s="5"/>
      <c r="H21" s="71"/>
      <c r="I21" s="150" t="s">
        <v>110</v>
      </c>
      <c r="J21" s="151" t="s">
        <v>800</v>
      </c>
      <c r="K21" s="152">
        <v>2378165316</v>
      </c>
      <c r="L21" s="153">
        <v>44246</v>
      </c>
      <c r="M21" s="153">
        <v>44561</v>
      </c>
      <c r="N21" s="136">
        <f t="shared" ref="N21:N35" si="0">+(M21-L21)/30</f>
        <v>10.5</v>
      </c>
      <c r="O21" s="140"/>
    </row>
    <row r="22" spans="1:23" ht="30" customHeight="1" outlineLevel="1" x14ac:dyDescent="0.2">
      <c r="A22" s="9"/>
      <c r="B22" s="72"/>
      <c r="C22" s="5"/>
      <c r="D22" s="5"/>
      <c r="E22" s="5"/>
      <c r="F22" s="5"/>
      <c r="G22" s="5"/>
      <c r="H22" s="71"/>
      <c r="I22" s="150" t="s">
        <v>110</v>
      </c>
      <c r="J22" s="151" t="s">
        <v>810</v>
      </c>
      <c r="K22" s="152">
        <v>2378165316</v>
      </c>
      <c r="L22" s="153">
        <v>44246</v>
      </c>
      <c r="M22" s="153">
        <v>44561</v>
      </c>
      <c r="N22" s="137">
        <f t="shared" ref="N22:N33" si="1">+(M22-L22)/30</f>
        <v>10.5</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713449594.80000007</v>
      </c>
      <c r="F185" s="94"/>
      <c r="G185" s="95"/>
      <c r="H185" s="90"/>
      <c r="I185" s="92" t="s">
        <v>2632</v>
      </c>
      <c r="J185" s="185">
        <f>M179</f>
        <v>0.05</v>
      </c>
      <c r="K185" s="253" t="s">
        <v>2633</v>
      </c>
      <c r="L185" s="253"/>
      <c r="M185" s="96">
        <f>+J185*K20</f>
        <v>118908265.80000001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3" zoomScale="94" zoomScaleNormal="85" zoomScaleSheetLayoutView="40" zoomScalePageLayoutView="40" workbookViewId="0">
      <selection activeCell="D15" sqref="D15"/>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44194.406841435186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773</v>
      </c>
      <c r="K20" s="152">
        <v>2378165316</v>
      </c>
      <c r="L20" s="153">
        <v>44246</v>
      </c>
      <c r="M20" s="153">
        <v>44561</v>
      </c>
      <c r="N20" s="136">
        <f>+(M20-L20)/30</f>
        <v>10.5</v>
      </c>
      <c r="O20" s="139"/>
      <c r="U20" s="135"/>
      <c r="V20" s="107">
        <f ca="1">NOW()</f>
        <v>44194.406841435186</v>
      </c>
      <c r="W20" s="107">
        <f ca="1">NOW()</f>
        <v>44194.406841435186</v>
      </c>
    </row>
    <row r="21" spans="1:23" ht="30" customHeight="1" outlineLevel="1" x14ac:dyDescent="0.2">
      <c r="A21" s="9"/>
      <c r="B21" s="72"/>
      <c r="C21" s="5"/>
      <c r="D21" s="5"/>
      <c r="E21" s="5"/>
      <c r="F21" s="5"/>
      <c r="G21" s="5"/>
      <c r="H21" s="171"/>
      <c r="I21" s="150" t="s">
        <v>110</v>
      </c>
      <c r="J21" s="151" t="s">
        <v>800</v>
      </c>
      <c r="K21" s="152">
        <v>2378165316</v>
      </c>
      <c r="L21" s="153">
        <v>44246</v>
      </c>
      <c r="M21" s="153">
        <v>44561</v>
      </c>
      <c r="N21" s="136">
        <f t="shared" ref="N21:N35" si="0">+(M21-L21)/30</f>
        <v>10.5</v>
      </c>
      <c r="O21" s="140"/>
    </row>
    <row r="22" spans="1:23" ht="30" customHeight="1" outlineLevel="1" x14ac:dyDescent="0.2">
      <c r="A22" s="9"/>
      <c r="B22" s="72"/>
      <c r="C22" s="5"/>
      <c r="D22" s="5"/>
      <c r="E22" s="5"/>
      <c r="F22" s="5"/>
      <c r="G22" s="5"/>
      <c r="H22" s="171"/>
      <c r="I22" s="150" t="s">
        <v>110</v>
      </c>
      <c r="J22" s="151" t="s">
        <v>810</v>
      </c>
      <c r="K22" s="152">
        <v>2378165316</v>
      </c>
      <c r="L22" s="153">
        <v>44246</v>
      </c>
      <c r="M22" s="153">
        <v>44561</v>
      </c>
      <c r="N22" s="137">
        <f t="shared" si="0"/>
        <v>10.5</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713449594.80000007</v>
      </c>
      <c r="F185" s="94"/>
      <c r="G185" s="95"/>
      <c r="H185" s="90"/>
      <c r="I185" s="92" t="s">
        <v>2632</v>
      </c>
      <c r="J185" s="185">
        <f>M179</f>
        <v>0.05</v>
      </c>
      <c r="K185" s="253" t="s">
        <v>2633</v>
      </c>
      <c r="L185" s="253"/>
      <c r="M185" s="96">
        <f>+J185*K20</f>
        <v>118908265.80000001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44194.406841435186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44194.406841435186</v>
      </c>
      <c r="W20" s="107">
        <f ca="1">NOW()</f>
        <v>44194.406841435186</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44194.406841435186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44194.406841435186</v>
      </c>
      <c r="W20" s="107">
        <f ca="1">NOW()</f>
        <v>44194.406841435186</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44194.406841435186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44194.406841435186</v>
      </c>
      <c r="W20" s="107">
        <f ca="1">NOW()</f>
        <v>44194.406841435186</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44194.406841435186</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44194.406841435186</v>
      </c>
      <c r="W20" s="107">
        <f ca="1">NOW()</f>
        <v>44194.406841435186</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