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OFESTACION INTERES 2021 CASANA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<sst xmlns="http://schemas.openxmlformats.org/spreadsheetml/2006/main" count="3274" uniqueCount="2735">
  <si>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</si>
  <si>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</si>
  <si>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</si>
  <si>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</si>
  <si>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</si>
  <si>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</si>
  <si>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</si>
  <si>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</si>
  <si>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</si>
  <si>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</si>
  <si>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</si>
  <si>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</si>
  <si>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</si>
  <si>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</si>
  <si>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</si>
  <si>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</si>
  <si>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</si>
  <si>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</si>
  <si>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</si>
  <si>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</si>
  <si>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</si>
  <si>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</si>
  <si>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</si>
  <si>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</si>
  <si>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</si>
  <si>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</si>
  <si>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</si>
  <si>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</si>
  <si>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</si>
  <si>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</si>
  <si>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</si>
  <si>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</si>
  <si>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</si>
  <si>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</si>
  <si>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</si>
  <si>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</si>
  <si>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</si>
  <si>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</si>
  <si>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</si>
  <si>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</si>
  <si>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</si>
  <si>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</si>
  <si>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</si>
  <si>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</si>
  <si>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</si>
  <si>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</si>
  <si>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</si>
  <si>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</si>
  <si>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</si>
  <si>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</si>
  <si>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</si>
  <si>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</si>
  <si>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</si>
  <si>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</si>
  <si>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</si>
  <si>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</si>
  <si>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</si>
  <si>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</si>
  <si>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</si>
  <si>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</si>
  <si>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</si>
  <si>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</si>
  <si>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</si>
  <si>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</si>
  <si>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</si>
  <si>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</si>
  <si>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</si>
  <si>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</si>
  <si>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</si>
  <si>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</si>
  <si>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</si>
  <si>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</si>
  <si>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</si>
  <si>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</si>
  <si>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</si>
  <si>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</si>
  <si>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</si>
  <si>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</si>
  <si>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</si>
  <si>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</si>
  <si>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</si>
  <si>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</si>
  <si>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</si>
  <si>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</si>
  <si>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</si>
  <si>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</si>
  <si>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</si>
  <si>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</si>
  <si>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</si>
  <si>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</si>
  <si>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</si>
  <si>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</si>
  <si>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</si>
  <si>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</si>
  <si>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</si>
  <si>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</si>
  <si>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</si>
  <si>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</si>
  <si>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</si>
  <si>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</si>
  <si>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</si>
  <si>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</si>
  <si>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</si>
  <si>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</si>
  <si>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</si>
  <si>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</si>
  <si>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</si>
  <si>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</si>
  <si>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</si>
  <si>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</si>
  <si>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</si>
  <si>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</si>
  <si>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</si>
  <si>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</si>
  <si>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</si>
  <si>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</si>
  <si>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</si>
  <si>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</si>
  <si>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</si>
  <si>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</si>
  <si>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</si>
  <si>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</si>
  <si>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</si>
  <si>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</si>
  <si>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</si>
  <si>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</si>
  <si>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</si>
  <si>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</si>
  <si>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</si>
  <si>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</si>
  <si>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</si>
  <si>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</si>
  <si>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</si>
  <si>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</si>
  <si>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</si>
  <si>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</si>
  <si>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</si>
  <si>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</si>
  <si>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</si>
  <si>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</si>
  <si>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</si>
  <si>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</si>
  <si>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</si>
  <si>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</si>
  <si>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</si>
  <si>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</si>
  <si>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</si>
  <si>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</si>
  <si>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</si>
  <si>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</si>
  <si>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</si>
  <si>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</si>
  <si>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</si>
  <si>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</si>
  <si>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</si>
  <si>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</si>
  <si>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</si>
  <si>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</si>
  <si>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</si>
  <si>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</si>
  <si>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</si>
  <si>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</si>
  <si>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</si>
  <si>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</si>
  <si>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</si>
  <si>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</si>
  <si>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</si>
  <si>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</si>
  <si>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</si>
  <si>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</si>
  <si>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</si>
  <si>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</si>
  <si>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</si>
  <si>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</si>
  <si>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</si>
  <si>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</si>
  <si>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</si>
  <si>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</si>
  <si>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</si>
  <si>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</si>
  <si>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</si>
  <si>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</si>
  <si>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</si>
  <si>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</si>
  <si>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</si>
  <si>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</si>
  <si>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</si>
  <si>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</si>
  <si>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</si>
  <si>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</si>
  <si>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</si>
  <si>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</si>
  <si>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</si>
  <si>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</si>
  <si>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</si>
  <si>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</si>
  <si>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</si>
  <si>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</si>
  <si>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</si>
  <si>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</si>
  <si>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</si>
  <si>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</si>
  <si>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</si>
  <si>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</si>
  <si>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</si>
  <si>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</si>
  <si>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</si>
  <si>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</si>
  <si>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</si>
  <si>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</si>
  <si>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</si>
  <si>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</si>
  <si>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</si>
  <si>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</si>
  <si>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</si>
  <si>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</si>
  <si>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</si>
  <si>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</si>
  <si>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</si>
  <si>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</si>
  <si>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</si>
  <si>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</si>
  <si>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</si>
  <si>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</si>
  <si>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</si>
  <si>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</si>
  <si>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</si>
  <si>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</si>
  <si>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</si>
  <si>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</si>
  <si>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</si>
  <si>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</si>
  <si>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</si>
  <si>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</si>
  <si>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</si>
  <si>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</si>
  <si>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</si>
  <si>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</si>
  <si>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</si>
  <si>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</si>
  <si>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</si>
  <si>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</si>
  <si>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</si>
  <si>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</si>
  <si>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</si>
  <si>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</si>
  <si>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</si>
  <si>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</si>
  <si>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</si>
  <si>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</si>
  <si>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</si>
  <si>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</si>
  <si>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</si>
  <si>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</si>
  <si>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</si>
  <si>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</si>
  <si>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</si>
  <si>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</si>
  <si>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</si>
  <si>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</si>
  <si>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</si>
  <si>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</si>
  <si>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</si>
  <si>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</si>
  <si>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</si>
  <si>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</si>
  <si>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</si>
  <si>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</si>
  <si>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</si>
  <si>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</si>
  <si>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</si>
  <si>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</si>
  <si>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</si>
  <si>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</si>
  <si>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</si>
  <si>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</si>
  <si>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</si>
  <si>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</si>
  <si>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</si>
  <si>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</si>
  <si>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</si>
  <si>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</si>
  <si>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</si>
  <si>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</si>
  <si>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</si>
  <si>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</si>
  <si>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</si>
  <si>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</si>
  <si>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</si>
  <si>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</si>
  <si>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</si>
  <si>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</si>
  <si>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</si>
  <si>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</si>
  <si>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</si>
  <si>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</si>
  <si>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</si>
  <si>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</si>
  <si>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</si>
  <si>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</si>
  <si>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</si>
  <si>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</si>
  <si>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</si>
  <si>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</si>
  <si>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</si>
  <si>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</si>
  <si>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</si>
  <si>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</si>
  <si>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</si>
  <si>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</si>
  <si>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</si>
  <si>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</si>
  <si>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</si>
  <si>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</si>
  <si>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</si>
  <si>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</si>
  <si>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</si>
  <si>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</si>
  <si>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</si>
  <si>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</si>
  <si>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</si>
  <si>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</si>
  <si>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</si>
  <si>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</si>
  <si>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</si>
  <si>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</si>
  <si>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</si>
  <si>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</si>
  <si>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</si>
  <si>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</si>
  <si>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</si>
  <si>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</si>
  <si>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</si>
  <si>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</si>
  <si>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</si>
  <si>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</si>
  <si>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</si>
  <si>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</si>
  <si>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</si>
  <si>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</si>
  <si>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</si>
  <si>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</si>
  <si>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</si>
  <si>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</si>
  <si>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</si>
  <si>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</si>
  <si>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</si>
  <si>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</si>
  <si>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</si>
  <si>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</si>
  <si>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</si>
  <si>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</si>
  <si>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</si>
  <si>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</si>
  <si>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</si>
  <si>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</si>
  <si>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</si>
  <si>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</si>
  <si>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</si>
  <si>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</si>
  <si>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</si>
  <si>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</si>
  <si>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</si>
  <si>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</si>
  <si>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</si>
  <si>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</si>
  <si>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</si>
  <si>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</si>
  <si>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</si>
  <si>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</si>
  <si>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</si>
  <si>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</si>
  <si>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</si>
  <si>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</si>
  <si>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</si>
  <si>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</si>
  <si>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</si>
  <si>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</si>
  <si>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</si>
  <si>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</si>
  <si>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</si>
  <si>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</si>
  <si>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</si>
  <si>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</si>
  <si>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</si>
  <si>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</si>
  <si>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</si>
  <si>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</si>
  <si>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</si>
  <si>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</si>
  <si>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</si>
  <si>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</si>
  <si>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</si>
  <si>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</si>
  <si>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</si>
  <si>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</si>
  <si>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</si>
  <si>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</si>
  <si>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</si>
  <si>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</si>
  <si>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</si>
  <si>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</si>
  <si>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</si>
  <si>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</si>
  <si>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</si>
  <si>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</si>
  <si>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</si>
  <si>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</si>
  <si>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</si>
  <si>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</si>
  <si>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</si>
  <si>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</si>
  <si>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</si>
  <si>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</si>
  <si>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</si>
  <si>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</si>
  <si>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</si>
  <si>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</si>
  <si>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</si>
  <si>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</si>
  <si>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</si>
  <si>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</si>
  <si>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</si>
  <si>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</si>
  <si>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</si>
  <si>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</si>
  <si>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</si>
  <si>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</si>
  <si>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</si>
  <si>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</si>
  <si>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</si>
  <si>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</si>
  <si>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</si>
  <si>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</si>
  <si>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</si>
  <si>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</si>
  <si>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</si>
  <si>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</si>
  <si>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</si>
  <si>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</si>
  <si>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</si>
  <si>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</si>
  <si>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</si>
  <si>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</si>
  <si>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</si>
  <si>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</si>
  <si>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</si>
  <si>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</si>
  <si>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</si>
  <si>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</si>
  <si>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</si>
  <si>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</si>
  <si>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</si>
  <si>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</si>
  <si>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</si>
  <si>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</si>
  <si>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</si>
  <si>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</si>
  <si>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</si>
  <si>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</si>
  <si>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</si>
  <si>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</si>
  <si>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</si>
  <si>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</si>
  <si>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</si>
  <si>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</si>
  <si>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</si>
  <si>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</si>
  <si>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</si>
  <si>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</si>
  <si>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</si>
  <si>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</si>
  <si>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</si>
  <si>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</si>
  <si>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</si>
  <si>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</si>
  <si>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</si>
  <si>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</si>
  <si>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</si>
  <si>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</si>
  <si>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</si>
  <si>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</si>
  <si>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</si>
  <si>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</si>
  <si>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</si>
  <si>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</si>
  <si>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</si>
  <si>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</si>
  <si>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</si>
  <si>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</si>
  <si>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</si>
  <si>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</si>
  <si>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</si>
  <si>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</si>
  <si>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</si>
  <si>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</si>
  <si>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</si>
  <si>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</si>
  <si>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</si>
  <si>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</si>
  <si>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</si>
  <si>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</si>
  <si>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</si>
  <si>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</si>
  <si>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</si>
  <si>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</si>
  <si>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</si>
  <si>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</si>
  <si>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</si>
  <si>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</si>
  <si>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</si>
  <si>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</si>
  <si>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</si>
  <si>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</si>
  <si>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</si>
  <si>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</si>
  <si>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</si>
  <si>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</si>
  <si>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</si>
  <si>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</si>
  <si>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</si>
  <si>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</si>
  <si>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</si>
  <si>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</si>
  <si>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</si>
  <si>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</si>
  <si>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</si>
  <si>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</si>
  <si>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</si>
  <si>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</si>
  <si>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</si>
  <si>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</si>
  <si>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</si>
  <si>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</si>
  <si>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</si>
  <si>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</si>
  <si>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</si>
  <si>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</si>
  <si>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</si>
  <si>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</si>
  <si>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</si>
  <si>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</si>
  <si>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</si>
  <si>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</si>
  <si>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</si>
  <si>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</si>
  <si>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</si>
  <si>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</si>
  <si>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</si>
  <si>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</si>
  <si>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</si>
  <si>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</si>
  <si>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</si>
  <si>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</si>
  <si>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</si>
  <si>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</si>
  <si>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</si>
  <si>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</si>
  <si>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</si>
  <si>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</si>
  <si>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</si>
  <si>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</si>
  <si>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</si>
  <si>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</si>
  <si>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</si>
  <si>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</si>
  <si>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</si>
  <si>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</si>
  <si>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</si>
  <si>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</si>
  <si>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</si>
  <si>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</si>
  <si>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</si>
  <si>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</si>
  <si>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</si>
  <si>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</si>
  <si>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</si>
  <si>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</si>
  <si>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</si>
  <si>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</si>
  <si>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</si>
  <si>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</si>
  <si>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</si>
  <si>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</si>
  <si>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</si>
  <si>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</si>
  <si>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</si>
  <si>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</si>
  <si>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</si>
  <si>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</si>
  <si>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</si>
  <si>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</si>
  <si>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</si>
  <si>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</si>
  <si>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</si>
  <si>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</si>
  <si>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</si>
  <si>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</si>
  <si>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</si>
  <si>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</si>
  <si>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</si>
  <si>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</si>
  <si>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</si>
  <si>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</si>
  <si>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</si>
  <si>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</si>
  <si>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</si>
  <si>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</si>
  <si>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</si>
  <si>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</si>
  <si>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</si>
  <si>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</si>
  <si>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</si>
  <si>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</si>
  <si>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</si>
  <si>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</si>
  <si>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</si>
  <si>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</si>
  <si>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</si>
  <si>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</si>
  <si>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</si>
  <si>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</si>
  <si>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</si>
  <si>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</si>
  <si>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</si>
  <si>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</si>
  <si>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</si>
  <si>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</si>
  <si>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</si>
  <si>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</si>
  <si>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</si>
  <si>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</si>
  <si>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</si>
  <si>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</si>
  <si>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</si>
  <si>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</si>
  <si>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</si>
  <si>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</si>
  <si>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</si>
  <si>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</si>
  <si>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</si>
  <si>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</si>
  <si>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</si>
  <si>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</si>
  <si>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</si>
  <si>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</si>
  <si>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</si>
  <si>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</si>
  <si>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</si>
  <si>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</si>
  <si>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</si>
  <si>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</si>
  <si>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</si>
  <si>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</si>
  <si>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</si>
  <si>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</si>
  <si>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</si>
  <si>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</si>
  <si>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</si>
  <si>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</si>
  <si>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</si>
  <si>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</si>
  <si>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</si>
  <si>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</si>
  <si>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</si>
  <si>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</si>
  <si>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</si>
  <si>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</si>
  <si>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</si>
  <si>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</si>
  <si>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</si>
  <si>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</si>
  <si>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</si>
  <si>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</si>
  <si>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</si>
  <si>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</si>
  <si>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</si>
  <si>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</si>
  <si>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</si>
  <si>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</si>
  <si>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</si>
  <si>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</si>
  <si>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</si>
  <si>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</si>
  <si>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</si>
  <si>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</si>
  <si>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</si>
  <si>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</si>
  <si>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</si>
  <si>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</si>
  <si>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</si>
  <si>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</si>
  <si>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</si>
  <si>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</si>
  <si>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</si>
  <si>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</si>
  <si>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</si>
  <si>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</si>
  <si>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</si>
  <si>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</si>
  <si>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</si>
  <si>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</si>
  <si>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</si>
  <si>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</si>
  <si>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</si>
  <si>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</si>
  <si>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</si>
  <si>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</si>
  <si>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</si>
  <si>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</si>
  <si>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</si>
  <si>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</si>
  <si>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</si>
  <si>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</si>
  <si>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</si>
  <si>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</si>
  <si>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</si>
  <si>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</si>
  <si>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</si>
  <si>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</si>
  <si>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</si>
  <si>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</si>
  <si>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</si>
  <si>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</si>
  <si>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</si>
  <si>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</si>
  <si>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</si>
  <si>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</si>
  <si>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</si>
  <si>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</si>
  <si>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</si>
  <si>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</si>
  <si>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</si>
  <si>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</si>
  <si>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</si>
  <si>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</si>
  <si>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</si>
  <si>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</si>
  <si>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</si>
  <si>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</si>
  <si>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</si>
  <si>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</si>
  <si>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</si>
  <si>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</si>
  <si>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</si>
  <si>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</si>
  <si>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</si>
  <si>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</si>
  <si>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</si>
  <si>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</si>
  <si>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</si>
  <si>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</si>
  <si>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</si>
  <si>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</si>
  <si>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</si>
  <si>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</si>
  <si>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</si>
  <si>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</si>
  <si>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</si>
  <si>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</si>
  <si>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</si>
  <si>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</si>
  <si>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</si>
  <si>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</si>
  <si>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</si>
  <si>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</si>
  <si>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</si>
  <si>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</si>
  <si>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</si>
  <si>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</si>
  <si>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</si>
  <si>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</si>
  <si>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</si>
  <si>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</si>
  <si>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</si>
  <si>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</si>
  <si>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</si>
  <si>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</si>
  <si>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</si>
  <si>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</si>
  <si>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</si>
  <si>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</si>
  <si>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</si>
  <si>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</si>
  <si>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</si>
  <si>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</si>
  <si>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</si>
  <si>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</si>
  <si>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</si>
  <si>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</si>
  <si>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</si>
  <si>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</si>
  <si>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</si>
  <si>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</si>
  <si>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</si>
  <si>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</si>
  <si>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</si>
  <si>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</si>
  <si>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</si>
  <si>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</si>
  <si>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</si>
  <si>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</si>
  <si>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</si>
  <si>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</si>
  <si>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</si>
  <si>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</si>
  <si>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</si>
  <si>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</si>
  <si>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</si>
  <si>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</si>
  <si>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</si>
  <si>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</si>
  <si>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</si>
  <si>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</si>
  <si>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</si>
  <si>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</si>
  <si>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</si>
  <si>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</si>
  <si>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</si>
  <si>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</si>
  <si>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</si>
  <si>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</si>
  <si>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</si>
  <si>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</si>
  <si>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</si>
  <si>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</si>
  <si>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</si>
  <si>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</si>
  <si>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</si>
  <si>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</si>
  <si>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</si>
  <si>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</si>
  <si>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</si>
  <si>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</si>
  <si>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</si>
  <si>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</si>
  <si>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</si>
  <si>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</si>
  <si>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</si>
  <si>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</si>
  <si>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</si>
  <si>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</si>
  <si>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</si>
  <si>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</si>
  <si>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</si>
  <si>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</si>
  <si>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</si>
  <si>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</si>
  <si>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</si>
  <si>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</si>
  <si>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</si>
  <si>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</si>
  <si>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</si>
  <si>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</si>
  <si>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</si>
  <si>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</si>
  <si>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</si>
  <si>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</si>
  <si>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</si>
  <si>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</si>
  <si>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</si>
  <si>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</si>
  <si>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</si>
  <si>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</si>
  <si>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</si>
  <si>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</si>
  <si>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</si>
  <si>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</si>
  <si>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</si>
  <si>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</si>
  <si>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</si>
  <si>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</si>
  <si>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</si>
  <si>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</si>
  <si>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</si>
  <si>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</si>
  <si>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</si>
  <si>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</si>
  <si>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</si>
  <si>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</si>
  <si>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</si>
  <si>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</si>
  <si>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</si>
  <si>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</si>
  <si>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</si>
  <si>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</si>
  <si>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</si>
  <si>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</si>
  <si>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</si>
  <si>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</si>
  <si>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</si>
  <si>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</si>
  <si>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</si>
  <si>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</si>
  <si>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</si>
  <si>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</si>
  <si>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</si>
  <si>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</si>
  <si>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</si>
  <si>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</si>
  <si>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</si>
  <si>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</si>
  <si>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</si>
  <si>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</si>
  <si>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</si>
  <si>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</si>
  <si>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</si>
  <si>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</si>
  <si>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</si>
  <si>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</si>
  <si>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</si>
  <si>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</si>
  <si>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</si>
  <si>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</si>
  <si>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</si>
  <si>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</si>
  <si>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</si>
  <si>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</si>
  <si>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</si>
  <si>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</si>
  <si>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</si>
  <si>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</si>
  <si>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</si>
  <si>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</si>
  <si>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</si>
  <si>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</si>
  <si>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</si>
  <si>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</si>
  <si>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</si>
  <si>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</si>
  <si>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</si>
  <si>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</si>
  <si>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</si>
  <si>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</si>
  <si>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</si>
  <si>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</si>
  <si>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</si>
  <si>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</si>
  <si>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</si>
  <si>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</si>
  <si>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</si>
  <si>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</si>
  <si>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</si>
  <si>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</si>
  <si>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</si>
  <si>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</si>
  <si>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</si>
  <si>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</si>
  <si>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</si>
  <si>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</si>
  <si>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</si>
  <si>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</si>
  <si>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</si>
  <si>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</si>
  <si>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</si>
  <si>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</si>
  <si>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</si>
  <si>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</si>
  <si>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</si>
  <si>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</si>
  <si>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</si>
  <si>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</si>
  <si>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</si>
  <si>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</si>
  <si>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</si>
  <si>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</si>
  <si>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</si>
  <si>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</si>
  <si>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</si>
  <si>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</si>
  <si>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</si>
  <si>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</si>
  <si>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</si>
  <si>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</si>
  <si>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</si>
  <si>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</si>
  <si>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</si>
  <si>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</si>
  <si>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</si>
  <si>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</si>
  <si>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</si>
  <si>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</si>
  <si>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</si>
  <si>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</si>
  <si>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</si>
  <si>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</si>
  <si>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</si>
  <si>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</si>
  <si>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</si>
  <si>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</si>
  <si>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</si>
  <si>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</si>
  <si>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</si>
  <si>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</si>
  <si>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</si>
  <si>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</si>
  <si>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</si>
  <si>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</si>
  <si>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</si>
  <si>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</si>
  <si>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</si>
  <si>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</si>
  <si>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</si>
  <si>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</si>
  <si>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</si>
  <si>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</si>
  <si>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</si>
  <si>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</si>
  <si>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</si>
  <si>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</si>
  <si>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</si>
  <si>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</si>
  <si>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</si>
  <si>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</si>
  <si>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</si>
  <si>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</si>
  <si>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</si>
  <si>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</si>
  <si>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</si>
  <si>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</si>
  <si>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</si>
  <si>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</si>
  <si>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</si>
  <si>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</si>
  <si>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</si>
  <si>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</si>
  <si>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</si>
  <si>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</si>
  <si>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</si>
  <si>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</si>
  <si>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</si>
  <si>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</si>
  <si>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</si>
  <si>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</si>
  <si>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</si>
  <si>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</si>
  <si>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</si>
  <si>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</si>
  <si>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</si>
  <si>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</si>
  <si>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</si>
  <si>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</si>
  <si>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</si>
  <si>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</si>
  <si>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</si>
  <si>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</si>
  <si>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</si>
  <si>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</si>
  <si>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</si>
  <si>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</si>
  <si>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</si>
  <si>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</si>
  <si>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</si>
  <si>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</si>
  <si>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</si>
  <si>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</si>
  <si>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</si>
  <si>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</si>
  <si>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</si>
  <si>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</si>
  <si>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</si>
  <si>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</si>
  <si>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</si>
  <si>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</si>
  <si>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</si>
  <si>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</si>
  <si>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</si>
  <si>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</si>
  <si>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</si>
  <si>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</si>
  <si>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</si>
  <si>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</si>
  <si>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</si>
  <si>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</si>
  <si>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</si>
  <si>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</si>
  <si>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</si>
  <si>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</si>
  <si>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</si>
  <si>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</si>
  <si>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</si>
  <si>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</si>
  <si>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</si>
  <si>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</si>
  <si>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</si>
  <si>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</si>
  <si>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</si>
  <si>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</si>
  <si>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</si>
  <si>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</si>
  <si>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</si>
  <si>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</si>
  <si>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</si>
  <si>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</si>
  <si>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</si>
  <si>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</si>
  <si>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</si>
  <si>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</si>
  <si>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</si>
  <si>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</si>
  <si>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</si>
  <si>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</si>
  <si>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</si>
  <si>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</si>
  <si>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</si>
  <si>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</si>
  <si>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</si>
  <si>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</si>
  <si>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</si>
  <si>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</si>
  <si>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</si>
  <si>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</si>
  <si>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</si>
  <si>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</si>
  <si>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</si>
  <si>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</si>
  <si>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</si>
  <si>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</si>
  <si>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</si>
  <si>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</si>
  <si>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</si>
  <si>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</si>
  <si>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</si>
  <si>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</si>
  <si>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</si>
  <si>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</si>
  <si>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</si>
  <si>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</si>
  <si>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</si>
  <si>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</si>
  <si>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</si>
  <si>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</si>
  <si>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</si>
  <si>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</si>
  <si>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</si>
  <si>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</si>
  <si>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</si>
  <si>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</si>
  <si>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</si>
  <si>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</si>
  <si>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</si>
  <si>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</si>
  <si>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</si>
  <si>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</si>
  <si>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</si>
  <si>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</si>
  <si>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</si>
  <si>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</si>
  <si>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</si>
  <si>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</si>
  <si>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</si>
  <si>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</si>
  <si>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</si>
  <si>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</si>
  <si>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</si>
  <si>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</si>
  <si>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</si>
  <si>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</si>
  <si>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</si>
  <si>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</si>
  <si>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</si>
  <si>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</si>
  <si>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</si>
  <si>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</si>
  <si>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</si>
  <si>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</si>
  <si>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</si>
  <si>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</si>
  <si>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</si>
  <si>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</si>
  <si>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</si>
  <si>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</si>
  <si>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</si>
  <si>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</si>
  <si>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</si>
  <si>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</si>
  <si>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</si>
  <si>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</si>
  <si>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</si>
  <si>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</si>
  <si>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</si>
  <si>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</si>
  <si>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</si>
  <si>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</si>
  <si>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</si>
  <si>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</si>
  <si>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</si>
  <si>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</si>
  <si>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</si>
  <si>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</si>
  <si>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</si>
  <si>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</si>
  <si>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</si>
  <si>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</si>
  <si>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</si>
  <si>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</si>
  <si>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</si>
  <si>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</si>
  <si>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</si>
  <si>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</si>
  <si>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</si>
  <si>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</si>
  <si>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</si>
  <si>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</si>
  <si>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</si>
  <si>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</si>
  <si>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</si>
  <si>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</si>
  <si>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</si>
  <si>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</si>
  <si>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</si>
  <si>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</si>
  <si>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</si>
  <si>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</si>
  <si>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</si>
  <si>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</si>
  <si>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</si>
  <si>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</si>
  <si>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</si>
  <si>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</si>
  <si>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</si>
  <si>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</si>
  <si>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</si>
  <si>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</si>
  <si>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</si>
  <si>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</si>
  <si>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</si>
  <si>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</si>
  <si>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</si>
  <si>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</si>
  <si>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</si>
  <si>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</si>
  <si>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</si>
  <si>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</si>
  <si>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</si>
  <si>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</si>
  <si>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</si>
  <si>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</si>
  <si>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</si>
  <si>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</si>
  <si>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</si>
  <si>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</si>
  <si>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</si>
  <si>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</si>
  <si>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</si>
  <si>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</si>
  <si>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</si>
  <si>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</si>
  <si>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</si>
  <si>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</si>
  <si>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</si>
  <si>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</si>
  <si>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</si>
  <si>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</si>
  <si>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</si>
  <si>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</si>
  <si>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</si>
  <si>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</si>
  <si>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</si>
  <si>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</si>
  <si>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</si>
  <si>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</si>
  <si>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</si>
  <si>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</si>
  <si>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</si>
  <si>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</si>
  <si>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</si>
  <si>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</si>
  <si>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</si>
  <si>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</si>
  <si>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</si>
  <si>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</si>
  <si>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</si>
  <si>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</si>
  <si>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</si>
  <si>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</si>
  <si>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</si>
  <si>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</si>
  <si>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</si>
  <si>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</si>
  <si>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</si>
  <si>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</si>
  <si>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</si>
  <si>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</si>
  <si>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</si>
  <si>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</si>
  <si>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</si>
  <si>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</si>
  <si>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</si>
  <si>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</si>
  <si>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</si>
  <si>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</si>
  <si>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</si>
  <si>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</si>
  <si>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</si>
  <si>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</si>
  <si>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</si>
  <si>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</si>
  <si>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</si>
  <si>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</si>
  <si>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</si>
  <si>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</si>
  <si>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</si>
  <si>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</si>
  <si>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</si>
  <si>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</si>
  <si>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</si>
  <si>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</si>
  <si>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</si>
  <si>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</si>
  <si>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</si>
  <si>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</si>
  <si>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</si>
  <si>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</si>
  <si>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</si>
  <si>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</si>
  <si>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</si>
  <si>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</si>
  <si>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</si>
  <si>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</si>
  <si>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</si>
  <si>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</si>
  <si>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</si>
  <si>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</si>
  <si>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</si>
  <si>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</si>
  <si>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</si>
  <si>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</si>
  <si>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</si>
  <si>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</si>
  <si>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</si>
  <si>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</si>
  <si>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</si>
  <si>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</si>
  <si>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</si>
  <si>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</si>
  <si>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</si>
  <si>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</si>
  <si>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</si>
  <si>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</si>
  <si>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</si>
  <si>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</si>
  <si>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</si>
  <si>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</si>
  <si>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</si>
  <si>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</si>
  <si>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</si>
  <si>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</si>
  <si>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</si>
  <si>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</si>
  <si>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</si>
  <si>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</si>
  <si>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</si>
  <si>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</si>
  <si>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</si>
  <si>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</si>
  <si>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</si>
  <si>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</si>
  <si>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</si>
  <si>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</si>
  <si>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</si>
  <si>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</si>
  <si>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</si>
  <si>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</si>
  <si>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</si>
  <si>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</si>
  <si>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</si>
  <si>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</si>
  <si>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</si>
  <si>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</si>
  <si>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</si>
  <si>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</si>
  <si>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</si>
  <si>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</si>
  <si>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</si>
  <si>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</si>
  <si>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</si>
  <si>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</si>
  <si>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</si>
  <si>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</si>
  <si>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</si>
  <si>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</si>
  <si>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</si>
  <si>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</si>
  <si>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</si>
  <si>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</si>
  <si>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</si>
  <si>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</si>
  <si>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</si>
  <si>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</si>
  <si>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</si>
  <si>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</si>
  <si>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</si>
  <si>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</si>
  <si>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</si>
  <si>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</si>
  <si>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</si>
  <si>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</si>
  <si>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</si>
  <si>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</si>
  <si>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</si>
  <si>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</si>
  <si>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</si>
  <si>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</si>
  <si>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</si>
  <si>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</si>
  <si>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</si>
  <si>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</si>
  <si>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</si>
  <si>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</si>
  <si>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</si>
  <si>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</si>
  <si>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</si>
  <si>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</si>
  <si>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</si>
  <si>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</si>
  <si>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</si>
  <si>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</si>
  <si>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</si>
  <si>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</si>
  <si>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</si>
  <si>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</si>
  <si>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</si>
  <si>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</si>
  <si>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</si>
  <si>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</si>
  <si>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</si>
  <si>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</si>
  <si>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</si>
  <si>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</si>
  <si>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</si>
  <si>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</si>
  <si>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</si>
  <si>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</si>
  <si>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</si>
  <si>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</si>
  <si>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</si>
  <si>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</si>
  <si>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</si>
  <si>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</si>
  <si>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</si>
  <si>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</si>
  <si>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</si>
  <si>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</si>
  <si>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</si>
  <si>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</si>
  <si>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</si>
  <si>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</si>
  <si>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</si>
  <si>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</si>
  <si>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</si>
  <si>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</si>
  <si>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</si>
  <si>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</si>
  <si>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</si>
  <si>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</si>
  <si>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</si>
  <si>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</si>
  <si>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</si>
  <si>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</si>
  <si>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</si>
  <si>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</si>
  <si>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</si>
  <si>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</si>
  <si>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</si>
  <si>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</si>
  <si>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</si>
  <si>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</si>
  <si>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</si>
  <si>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</si>
  <si>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</si>
  <si>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</si>
  <si>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</si>
  <si>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</si>
  <si>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</si>
  <si>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</si>
  <si>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</si>
  <si>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</si>
  <si>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</si>
  <si>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</si>
  <si>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</si>
  <si>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</si>
  <si>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</si>
  <si>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</si>
  <si>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</si>
  <si>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</si>
  <si>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</si>
  <si>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</si>
  <si>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</si>
  <si>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</si>
  <si>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</si>
  <si>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</si>
  <si>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</si>
  <si>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</si>
  <si>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</si>
  <si>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</si>
  <si>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</si>
  <si>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</si>
  <si>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</si>
  <si>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</si>
  <si>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</si>
  <si>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</si>
  <si>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</si>
  <si>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</si>
  <si>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</si>
  <si>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</si>
  <si>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</si>
  <si>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</si>
  <si>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</si>
  <si>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</si>
  <si>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</si>
  <si>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</si>
  <si>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</si>
  <si>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</si>
  <si>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</si>
  <si>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</si>
  <si>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</si>
  <si>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</si>
  <si>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</si>
  <si>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</si>
  <si>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</si>
  <si>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</si>
  <si>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</si>
  <si>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</si>
  <si>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</si>
  <si>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</si>
  <si>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</si>
  <si>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</si>
  <si>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</si>
  <si>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</si>
  <si>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</si>
  <si>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</si>
  <si>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</si>
  <si>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</si>
  <si>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</si>
  <si>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</si>
  <si>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</si>
  <si>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</si>
  <si>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</si>
  <si>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</si>
  <si>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</si>
  <si>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</si>
  <si>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</si>
  <si>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</si>
  <si>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</si>
  <si>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</si>
  <si>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</si>
  <si>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</si>
  <si>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</si>
  <si>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</si>
  <si>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</si>
  <si>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</si>
  <si>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</si>
  <si>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</si>
  <si>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</si>
  <si>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</si>
  <si>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</si>
  <si>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</si>
  <si>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</si>
  <si>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</si>
  <si>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</si>
  <si>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</si>
  <si>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</si>
  <si>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</si>
  <si>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</si>
  <si>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</si>
  <si>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</si>
  <si>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</si>
  <si>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</si>
  <si>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</si>
  <si>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</si>
  <si>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</si>
  <si>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</si>
  <si>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</si>
  <si>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</si>
  <si>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</si>
  <si>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</si>
  <si>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</si>
  <si>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</si>
  <si>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</si>
  <si>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</si>
  <si>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</si>
  <si>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</si>
  <si>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</si>
  <si>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</si>
  <si>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</si>
  <si>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</si>
  <si>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</si>
  <si>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</si>
  <si>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</si>
  <si>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</si>
  <si>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</si>
  <si>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</si>
  <si>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</si>
  <si>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</si>
  <si>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</si>
  <si>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</si>
  <si>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</si>
  <si>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</si>
  <si>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</si>
  <si>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</si>
  <si>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</si>
  <si>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</si>
  <si>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</si>
  <si>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</si>
  <si>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</si>
  <si>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</si>
  <si>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</si>
  <si>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</si>
  <si>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</si>
  <si>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</si>
  <si>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</si>
  <si>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</si>
  <si>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</si>
  <si>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</si>
  <si>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</si>
  <si>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</si>
  <si>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</si>
  <si>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</si>
  <si>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</si>
  <si>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</si>
  <si>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</si>
  <si>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</si>
  <si>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</si>
  <si>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</si>
  <si>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</si>
  <si>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</si>
  <si>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</si>
  <si>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</si>
  <si>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</si>
  <si>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</si>
  <si>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</si>
  <si>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</si>
  <si>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</si>
  <si>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</si>
  <si>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</si>
  <si>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</si>
  <si>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</si>
  <si>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</si>
  <si>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</si>
  <si>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</si>
  <si>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</si>
  <si>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</si>
  <si>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</si>
  <si>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</si>
  <si>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</si>
  <si>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</si>
  <si>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</si>
  <si>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</si>
  <si>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</si>
  <si>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</si>
  <si>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</si>
  <si>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</si>
  <si>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</si>
  <si>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</si>
  <si>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</si>
  <si>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</si>
  <si>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</si>
  <si>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</si>
  <si>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</si>
  <si>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</si>
  <si>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</si>
  <si>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</si>
  <si>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</si>
  <si>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</si>
  <si>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</si>
  <si>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</si>
  <si>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</si>
  <si>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</si>
  <si>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</si>
  <si>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</si>
  <si>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</si>
  <si>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</si>
  <si>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</si>
  <si>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</si>
  <si>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</si>
  <si>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</si>
  <si>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</si>
  <si>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</si>
  <si>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</si>
  <si>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</si>
  <si>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</si>
  <si>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</si>
  <si>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</si>
  <si>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</si>
  <si>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</si>
  <si>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</si>
  <si>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</si>
  <si>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</si>
  <si>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</si>
  <si>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</si>
  <si>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</si>
  <si>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</si>
  <si>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</si>
  <si>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</si>
  <si>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</si>
  <si>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</si>
  <si>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</si>
  <si>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</si>
  <si>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</si>
  <si>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</si>
  <si>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</si>
  <si>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</si>
  <si>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</si>
  <si>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</si>
  <si>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</si>
  <si>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</si>
  <si>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</si>
  <si>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</si>
  <si>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</si>
  <si>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</si>
  <si>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</si>
  <si>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</si>
  <si>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</si>
  <si>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</si>
  <si>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</si>
  <si>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</si>
  <si>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</si>
  <si>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</si>
  <si>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</si>
  <si>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</si>
  <si>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</si>
  <si>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</si>
  <si>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</si>
  <si>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</si>
  <si>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</si>
  <si>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</si>
  <si>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</si>
  <si>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</si>
  <si>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</si>
  <si>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</si>
  <si>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</si>
  <si>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</si>
  <si>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</si>
  <si>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</si>
  <si>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</si>
  <si>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</si>
  <si>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</si>
  <si>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</si>
  <si>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</si>
  <si>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</si>
  <si>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</si>
  <si>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</si>
  <si>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</si>
  <si>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</si>
  <si>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</si>
  <si>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</si>
  <si>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</si>
  <si>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</si>
  <si>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</si>
  <si>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</si>
  <si>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</si>
  <si>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</si>
  <si>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</si>
  <si>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</si>
  <si>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</si>
  <si>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</si>
  <si>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</si>
  <si>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</si>
  <si>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</si>
  <si>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</si>
  <si>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</si>
  <si>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</si>
  <si>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</si>
  <si>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</si>
  <si>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</si>
  <si>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</si>
  <si>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</si>
  <si>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</si>
  <si>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</si>
  <si>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</si>
  <si>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</si>
  <si>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</si>
  <si>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</si>
  <si>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</si>
  <si>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</si>
  <si>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</si>
  <si>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</si>
  <si>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</si>
  <si>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</si>
  <si>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</si>
  <si>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</si>
  <si>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</si>
  <si>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</si>
  <si>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</si>
  <si>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</si>
  <si>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</si>
  <si>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</si>
  <si>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</si>
  <si>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</si>
  <si>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</si>
  <si>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</si>
  <si>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</si>
  <si>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</si>
  <si>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</si>
  <si>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</si>
  <si>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</si>
  <si>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</si>
  <si>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</si>
  <si>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</si>
  <si>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</si>
  <si>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</si>
  <si>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</si>
  <si>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</si>
  <si>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</si>
  <si>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</si>
  <si>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</si>
  <si>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</si>
  <si>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</si>
  <si>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</si>
  <si>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</si>
  <si>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</si>
  <si>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</si>
  <si>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</si>
  <si>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</si>
  <si>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</si>
  <si>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</si>
  <si>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</si>
  <si>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</si>
  <si>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</si>
  <si>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</si>
  <si>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</si>
  <si>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</si>
  <si>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</si>
  <si>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</si>
  <si>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</si>
  <si>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</si>
  <si>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</si>
  <si>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</si>
  <si>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</si>
  <si>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</si>
  <si>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</si>
  <si>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</si>
  <si>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</si>
  <si>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</si>
  <si>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</si>
  <si>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</si>
  <si>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</si>
  <si>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</si>
  <si>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</si>
  <si>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</si>
  <si>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</si>
  <si>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</si>
  <si>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</si>
  <si>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</si>
  <si>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</si>
  <si>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</si>
  <si>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</si>
  <si>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</si>
  <si>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</si>
  <si>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</si>
  <si>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</si>
  <si>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</si>
  <si>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</si>
  <si>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</si>
  <si>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</si>
  <si>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</si>
  <si>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</si>
  <si>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</si>
  <si>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</si>
  <si>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</si>
  <si>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</si>
  <si>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</si>
  <si>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</si>
  <si>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</si>
  <si>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</si>
  <si>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</si>
  <si>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</si>
  <si>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</si>
  <si>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</si>
  <si>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</si>
  <si>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</si>
  <si>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</si>
  <si>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</si>
  <si>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</si>
  <si>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</si>
  <si>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</si>
  <si>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</si>
  <si>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</si>
  <si>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</si>
  <si>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</si>
  <si>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</si>
  <si>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</si>
  <si>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</si>
  <si>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</si>
  <si>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</si>
  <si>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</si>
  <si>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</si>
  <si>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</si>
  <si>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</si>
  <si>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</si>
  <si>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</si>
  <si>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</si>
  <si>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</si>
  <si>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</si>
  <si>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</si>
  <si>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</si>
  <si>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</si>
  <si>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</si>
  <si>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</si>
  <si>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</si>
  <si>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</si>
  <si>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</si>
  <si>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</si>
  <si>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</si>
  <si>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</si>
  <si>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</si>
  <si>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</si>
  <si>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</si>
  <si>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</si>
  <si>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</si>
  <si>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</si>
  <si>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</si>
  <si>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</si>
  <si>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</si>
  <si>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</si>
  <si>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</si>
  <si>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</si>
  <si>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</si>
  <si>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</si>
  <si>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</si>
  <si>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</si>
  <si>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</si>
  <si>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</si>
  <si>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</si>
  <si>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</si>
  <si>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</si>
  <si>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</si>
  <si>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</si>
  <si>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</si>
  <si>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</si>
  <si>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</si>
  <si>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</si>
  <si>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</si>
  <si>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</si>
  <si>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</si>
  <si>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</si>
  <si>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</si>
  <si>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</si>
  <si>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</si>
  <si>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</si>
  <si>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</si>
  <si>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</si>
  <si>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</si>
  <si>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</si>
  <si>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</si>
  <si>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</si>
  <si>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</si>
  <si>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</si>
  <si>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</si>
  <si>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</si>
  <si>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</si>
  <si>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</si>
  <si>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</si>
  <si>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</si>
  <si>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</si>
  <si>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</si>
  <si>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</si>
  <si>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</si>
  <si>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</si>
  <si>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</si>
  <si>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</si>
  <si>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</si>
  <si>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</si>
  <si>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</si>
  <si>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</si>
  <si>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</si>
  <si>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</si>
  <si>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</si>
  <si>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</si>
  <si>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</si>
  <si>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</si>
  <si>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</si>
  <si>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</si>
  <si>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</si>
  <si>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</si>
  <si>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</si>
  <si>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</si>
  <si>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</si>
  <si>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</si>
  <si>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</si>
  <si>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</si>
  <si>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</si>
  <si>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</si>
  <si>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</si>
  <si>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</si>
  <si>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</si>
  <si>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</si>
  <si>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</si>
  <si>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</si>
  <si>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</si>
  <si>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</si>
  <si>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</si>
  <si>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</si>
  <si>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</si>
  <si>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</si>
  <si>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</si>
  <si>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</si>
  <si>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</si>
  <si>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</si>
  <si>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</si>
  <si>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</si>
  <si>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</si>
  <si>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</si>
  <si>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</si>
  <si>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</si>
  <si>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</si>
  <si>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</si>
  <si>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</si>
  <si>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</si>
  <si>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</si>
  <si>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</si>
  <si>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</si>
  <si>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</si>
  <si>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</si>
  <si>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</si>
  <si>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</si>
  <si>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</si>
  <si>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</si>
  <si>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</si>
  <si>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</si>
  <si>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</si>
  <si>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</si>
  <si>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</si>
  <si>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</si>
  <si>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</si>
  <si>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</si>
  <si>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</si>
  <si>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</si>
  <si>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</si>
  <si>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</si>
  <si>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</si>
  <si>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</si>
  <si>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</si>
  <si>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</si>
  <si>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</si>
  <si>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</si>
  <si>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</si>
  <si>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</si>
  <si>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</si>
  <si>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</si>
  <si>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</si>
  <si>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</si>
  <si>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</si>
  <si>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</si>
  <si>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</si>
  <si>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</si>
  <si>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</si>
  <si>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</si>
  <si>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</si>
  <si>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</si>
  <si>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</si>
  <si>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</si>
  <si>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</si>
  <si>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</si>
  <si>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</si>
  <si>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</si>
  <si>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</si>
  <si>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</si>
  <si>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</si>
  <si>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</si>
  <si>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</si>
  <si>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</si>
  <si>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</si>
  <si>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</si>
  <si>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</si>
  <si>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</si>
  <si>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</si>
  <si>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</si>
  <si>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</si>
  <si>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</si>
  <si>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</si>
  <si>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</si>
  <si>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</si>
  <si>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</si>
  <si>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</si>
  <si>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</si>
  <si>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</si>
  <si>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</si>
  <si>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</si>
  <si>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</si>
  <si>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</si>
  <si>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</si>
  <si>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</si>
  <si>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</si>
  <si>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</si>
  <si>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</si>
  <si>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</si>
  <si>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</si>
  <si>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</si>
  <si>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</si>
  <si>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</si>
  <si>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</si>
  <si>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</si>
  <si>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</si>
  <si>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</si>
  <si>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</si>
  <si>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</si>
  <si>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</si>
  <si>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</si>
  <si>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</si>
  <si>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</si>
  <si>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</si>
  <si>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</si>
  <si>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</si>
  <si>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</si>
  <si>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</si>
  <si>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</si>
  <si>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</si>
  <si>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</si>
  <si>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</si>
  <si>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</si>
  <si>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</si>
  <si>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</si>
  <si>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</si>
  <si>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</si>
  <si>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</si>
  <si>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</si>
  <si>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</si>
  <si>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</si>
  <si>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</si>
  <si>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</si>
  <si>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</si>
  <si>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</si>
  <si>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</si>
  <si>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</si>
  <si>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</si>
  <si>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</si>
  <si>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</si>
  <si>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</si>
  <si>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</si>
  <si>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</si>
  <si>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</si>
  <si>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</si>
  <si>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</si>
  <si>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</si>
  <si>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</si>
  <si>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</si>
  <si>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</si>
  <si>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</si>
  <si>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</si>
  <si>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</si>
  <si>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</si>
  <si>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</si>
  <si>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</si>
  <si>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</si>
  <si>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</si>
  <si>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</si>
  <si>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</si>
  <si>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</si>
  <si>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</si>
  <si>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</si>
  <si>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</si>
  <si>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</si>
  <si>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</si>
  <si>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</si>
  <si>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</si>
  <si>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</si>
  <si>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</si>
  <si>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</si>
  <si>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</si>
  <si>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</si>
  <si>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</si>
  <si>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</si>
  <si>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</si>
  <si>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</si>
  <si>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</si>
  <si>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</si>
  <si>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</si>
  <si>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</si>
  <si>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</si>
  <si>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</si>
  <si>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</si>
  <si>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</si>
  <si>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</si>
  <si>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</si>
  <si>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</si>
  <si>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</si>
  <si>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</si>
  <si>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</si>
  <si>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</si>
  <si>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</si>
  <si>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</si>
  <si>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</si>
  <si>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</si>
  <si>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</si>
  <si>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</si>
  <si>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</si>
  <si>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</si>
  <si>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</si>
  <si>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</si>
  <si>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</si>
  <si>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</si>
  <si>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</si>
  <si>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</si>
  <si>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</si>
  <si>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</si>
  <si>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</si>
  <si>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</si>
  <si>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</si>
  <si>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</si>
  <si>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</si>
  <si>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</si>
  <si>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</si>
  <si>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</si>
  <si>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</si>
  <si>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</si>
  <si>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</si>
  <si>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</si>
  <si>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</si>
  <si>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</si>
  <si>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</si>
  <si>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</si>
  <si>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</si>
  <si>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</si>
  <si>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</si>
  <si>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</si>
  <si>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</si>
  <si>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</si>
  <si>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</si>
  <si>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</si>
  <si>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</si>
  <si>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</si>
  <si>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</si>
  <si>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</si>
  <si>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</si>
  <si>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</si>
  <si>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</si>
  <si>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</si>
  <si>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</si>
  <si>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</si>
  <si>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</si>
  <si>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</si>
  <si>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</si>
  <si>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</si>
  <si>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</si>
  <si>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</si>
  <si>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</si>
  <si>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</si>
  <si>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</si>
  <si>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</si>
  <si>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</si>
  <si>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</si>
  <si>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</si>
  <si>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</si>
  <si>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</si>
  <si>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</si>
  <si>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</si>
  <si>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</si>
  <si>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</si>
  <si>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</si>
  <si>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</si>
  <si>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</si>
  <si>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</si>
  <si>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</si>
  <si>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</si>
  <si>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</si>
  <si>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</si>
  <si>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</si>
  <si>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</si>
  <si>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</si>
  <si>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</si>
  <si>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</si>
  <si>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</si>
  <si>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</si>
  <si>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</si>
  <si>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</si>
  <si>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</si>
  <si>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</si>
  <si>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</si>
  <si>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</si>
  <si>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</si>
  <si>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</si>
  <si>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</si>
  <si>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</si>
  <si>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</si>
  <si>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</si>
  <si>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</si>
  <si>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</si>
  <si>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</si>
  <si>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</si>
  <si>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</si>
  <si>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</si>
  <si>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</si>
  <si>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</si>
  <si>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</si>
  <si>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</si>
  <si>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</si>
  <si>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</si>
  <si>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</si>
  <si>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</si>
  <si>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</si>
  <si>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</si>
  <si>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</si>
  <si>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</si>
  <si>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</si>
  <si>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</si>
  <si>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</si>
  <si>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</si>
  <si>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</si>
  <si>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</si>
  <si>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</si>
  <si>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</si>
  <si>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</si>
  <si>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</si>
  <si>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</si>
  <si>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</si>
  <si>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</si>
  <si>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</si>
  <si>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</si>
  <si>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</si>
  <si>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</si>
  <si>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</si>
  <si>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</si>
  <si>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</si>
  <si>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</si>
  <si>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</si>
  <si>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</si>
  <si>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</si>
  <si>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</si>
  <si>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</si>
  <si>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</si>
  <si>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</si>
  <si>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</si>
  <si>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</si>
  <si>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</si>
  <si>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</si>
  <si>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</si>
  <si>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</si>
  <si>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</si>
  <si>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</si>
  <si>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</si>
  <si>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</si>
  <si>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</si>
  <si>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</si>
  <si>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</si>
  <si>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</si>
  <si>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</si>
  <si>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</si>
  <si>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</si>
  <si>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</si>
  <si>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</si>
  <si>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</si>
  <si>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</si>
  <si>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</si>
  <si>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</si>
  <si>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</si>
  <si>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</si>
  <si>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</si>
  <si>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</si>
  <si>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</si>
  <si>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</si>
  <si>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</si>
  <si>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</si>
  <si>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</si>
  <si>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</si>
  <si>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</si>
  <si>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</si>
  <si>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</si>
  <si>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</si>
  <si>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</si>
  <si>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</si>
  <si>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</si>
  <si>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</si>
  <si>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</si>
  <si>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</si>
  <si>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</si>
  <si>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</si>
  <si>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</si>
  <si>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</si>
  <si>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</si>
  <si>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</si>
  <si>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</si>
  <si>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</si>
  <si>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</si>
  <si>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</si>
  <si>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</si>
  <si>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</si>
  <si>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</si>
  <si>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</si>
  <si>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</si>
  <si>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</si>
  <si>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</si>
  <si>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</si>
  <si>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</si>
  <si>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</si>
  <si>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</si>
  <si>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</si>
  <si>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</si>
  <si>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</si>
  <si>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</si>
  <si>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</si>
  <si>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</si>
  <si>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</si>
  <si>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</si>
  <si>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</si>
  <si>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</si>
  <si>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</si>
  <si>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</si>
  <si>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</si>
  <si>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</si>
  <si>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</si>
  <si>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</si>
  <si>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</si>
  <si>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</si>
  <si>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</si>
  <si>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</si>
  <si>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</si>
  <si>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</si>
  <si>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</si>
  <si>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</si>
  <si>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</si>
  <si>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</si>
  <si>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</si>
  <si>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</si>
  <si>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</si>
  <si>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</si>
  <si>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</si>
  <si>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</si>
  <si>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</si>
  <si>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</si>
  <si>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</si>
  <si>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</si>
  <si>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</si>
  <si>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</si>
  <si>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</si>
  <si>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</si>
  <si>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</si>
  <si>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</si>
  <si>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</si>
  <si>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</si>
  <si>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</si>
  <si>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</si>
  <si>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</si>
  <si>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</si>
  <si>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</si>
  <si>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</si>
  <si>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</si>
  <si>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</si>
  <si>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</si>
  <si>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</si>
  <si>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</si>
  <si>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</si>
  <si>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</si>
  <si>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</si>
  <si>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</si>
  <si>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</si>
  <si>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</si>
  <si>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</si>
  <si>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</si>
  <si>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</si>
  <si>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</si>
  <si>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</si>
  <si>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</si>
  <si>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</si>
  <si>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</si>
  <si>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</si>
  <si>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</si>
  <si>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</si>
  <si>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</si>
  <si>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</si>
  <si>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</si>
  <si>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</si>
  <si>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</si>
  <si>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</si>
  <si>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</si>
  <si>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</si>
  <si>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</si>
  <si>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</si>
  <si>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</si>
  <si>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</si>
  <si>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</si>
  <si>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</si>
  <si>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</si>
  <si>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</si>
  <si>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</si>
  <si>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</si>
  <si>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</si>
  <si>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</si>
  <si>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</si>
  <si>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</si>
  <si>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</si>
  <si>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</si>
  <si>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</si>
  <si>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</si>
  <si>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</si>
  <si>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</si>
  <si>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</si>
  <si>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</si>
  <si>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</si>
  <si>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</si>
  <si>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</si>
  <si>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</si>
  <si>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</si>
  <si>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</si>
  <si>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</si>
  <si>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</si>
  <si>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</si>
  <si>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</si>
  <si>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</si>
  <si>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</si>
  <si>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</si>
  <si>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</si>
  <si>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</si>
  <si>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</si>
  <si>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</si>
  <si>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</si>
  <si>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</si>
  <si>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</si>
  <si>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</si>
  <si>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</si>
  <si>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</si>
  <si>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</si>
  <si>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</si>
  <si>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</si>
  <si>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</si>
  <si>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</si>
  <si>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</si>
  <si>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</si>
  <si>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</si>
  <si>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</si>
  <si>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</si>
  <si>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</si>
  <si>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</si>
  <si>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</si>
  <si>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</si>
  <si>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</si>
  <si>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</si>
  <si>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</si>
  <si>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</si>
  <si>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</si>
  <si>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</si>
  <si>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</si>
  <si>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</si>
  <si>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</si>
  <si>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</si>
  <si>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</si>
  <si>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</si>
  <si>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</si>
  <si>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</si>
  <si>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</si>
  <si>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</si>
  <si>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</si>
  <si>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</si>
  <si>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</si>
  <si>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</si>
  <si>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</si>
  <si>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</si>
  <si>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</si>
  <si>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</si>
  <si>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</si>
  <si>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</si>
  <si>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</si>
  <si>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</si>
  <si>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</si>
  <si>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</si>
  <si>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</si>
  <si>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</si>
  <si>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</si>
  <si>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</si>
  <si>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</si>
  <si>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</si>
  <si>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</si>
  <si>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</si>
  <si>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</si>
  <si>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</si>
  <si>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</si>
  <si>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</si>
  <si>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</si>
  <si>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</si>
  <si>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</si>
  <si>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</si>
  <si>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</si>
  <si>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</si>
  <si>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</si>
  <si>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</si>
  <si>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</si>
  <si>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</si>
  <si>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</si>
  <si>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</si>
  <si>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</si>
  <si>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</si>
  <si>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</si>
  <si>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</si>
  <si>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</si>
  <si>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</si>
  <si>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</si>
  <si>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</si>
  <si>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</si>
  <si>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</si>
  <si>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</si>
  <si>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</si>
  <si>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</si>
  <si>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</si>
  <si>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</si>
  <si>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</si>
  <si>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</si>
  <si>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</si>
  <si>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</si>
  <si>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</si>
  <si>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</si>
  <si>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</si>
  <si>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</si>
  <si>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</si>
  <si>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</si>
  <si>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</si>
  <si>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</si>
  <si>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</si>
  <si>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</si>
  <si>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</si>
  <si>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</si>
  <si>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</si>
  <si>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</si>
  <si>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</si>
  <si>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</si>
  <si>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</si>
  <si>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</si>
  <si>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</si>
  <si>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</si>
  <si>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</si>
  <si>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</si>
  <si>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</si>
  <si>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</si>
  <si>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</si>
  <si>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</si>
  <si>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</si>
  <si>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</si>
  <si>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</si>
  <si>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</si>
  <si>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</si>
  <si>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</si>
  <si>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</si>
  <si>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</si>
  <si>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</si>
  <si>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</si>
  <si>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</si>
  <si>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</si>
  <si>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</si>
  <si>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</si>
  <si>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</si>
  <si>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</si>
  <si>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</si>
  <si>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</si>
  <si>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</si>
  <si>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</si>
  <si>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</si>
  <si>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</si>
  <si>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</si>
  <si>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</si>
  <si>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</si>
  <si>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</si>
  <si>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</si>
  <si>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</si>
  <si>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</si>
  <si>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</si>
  <si>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</si>
  <si>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</si>
  <si>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</si>
  <si>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</si>
  <si>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</si>
  <si>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</si>
  <si>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</si>
  <si>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</si>
  <si>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</si>
  <si>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</si>
  <si>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</si>
  <si>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</si>
  <si>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</si>
  <si>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</si>
  <si>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</si>
  <si>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</si>
  <si>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</si>
  <si>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</si>
  <si>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</si>
  <si>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</si>
  <si>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</si>
  <si>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</si>
  <si>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INSTITUTO COLOMBIANA DE BIENESTAR FAMILIAR</t>
  </si>
  <si>
    <t>OPERAR EL PROGRAMA DE RECUPERACION NUTRICIONAL AMBULATORIA , CONSISTENTE EN EL SUMINISTRO, ALISTAMIENTO, ENSAMBLE, TRANSPORTE Y DISTRIBUCION DE 1936 PAQUETES ALIMENTARIOS QUE INCLUYEN LA DISTRIBUCION DE BIENESTARINA SEGÚN LAS CARACTERISTICAS DE CADA TIPO DE PAQUETE , ENTREGADOS EN LOS MUNICIPIOS DEL DEPARTAMENTO DE CASANARE 384 TIPO 1 Y 1552 TIPO 2 , MEDIANTE UN CICLO DE (6) ENTREGAS, CADA UNA PARA 48 NIÑOS Y NIÑAS ENTRE 6 Y 11 MESES DE EDAD Y 194 NIÑOS Y NIÑAS ENTE 12 A 60 MESES DE EDAD Y (2) ENTEGAS, EN EL MES DE DICIEMBRE DE 2012</t>
  </si>
  <si>
    <t>152</t>
  </si>
  <si>
    <t>155</t>
  </si>
  <si>
    <t>156</t>
  </si>
  <si>
    <t>BRINDAR ATENCION INTEGRAL A LA PRIMERA INFANCIA EN EL MARCO DE LA ESTRATEGIA " CERO A SIEMPRE" EN MUNICIPIOS DEL DEPARTAMENTO DE CASANARE, ADSCRITA AL CENTRO ZONAL PAZ DE ARIPORO</t>
  </si>
  <si>
    <t>BRINDAR LA ATENCION INTEGRAL A LA PRIMERA INFANCIA EN EL MARCO DE LA ESTRATEGIA" DE CERO A SIEMPRE"EN MUNICIPIOS DEL DEPARTAMENTO, ADSCRITOS AL CENTRO ZONAL YOPAL</t>
  </si>
  <si>
    <t>161</t>
  </si>
  <si>
    <t>169</t>
  </si>
  <si>
    <t>BRINDAR LA ATENCION INTEGRAL A LA PRIMERA INFANCIA EN EL MARCO DE LA ESTRATEGIA" DE CERO A SIEMPRE"EN MUNICIPIOS DE PORE, TRINIDAD Y PAZ DE ARIPORO,DEL DEPARTAMENTO DE CASANARE</t>
  </si>
  <si>
    <t>198</t>
  </si>
  <si>
    <t>200</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</si>
  <si>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 PARA QUE ASUMA CON SU PERSONAL Y BAJO SU EXCLUSIVA RESPONSABILIDAD DICHA ATENCION.</t>
  </si>
  <si>
    <t>066</t>
  </si>
  <si>
    <t>REALIZAR LA OPERACIÓN DE LA MODALIDAD DE RECUPERACION NUTRICIONAL AMBULATORIA, CONSISTENTE EN EL SUMINISTRO, ALISTAMIENTO, ENSAMBLE, TRANSPORTE Y DISTRIBUCION DE 2.175 PAQUETES ALIMENTARIOS DE ACUERDO A LAS ESPECIFICACIONES TECNICAS Y DE EMPAQUE, CERTIFICANDO CALIDAD E INOCUIDAD DE CADA ALIMENTO Y EN DESARROLLO DE LAS ACTIVIDADES COMPLEMENTAIAS, CONTEMPLADAS EN EL ANEXO TECNICO.</t>
  </si>
  <si>
    <t>247</t>
  </si>
  <si>
    <t>REALIZAR LA OPERACIÓN DE LA MODALIDAD DE RECUPERACION NUTRICIONAL AMBULATORIA, CONSISTENTE EN EL SUMINISTRO, ALISTAMIENTO, ENSAMBLE, TRANSPORTE Y DISTRIBUCION DE 389 PAQUETES ALIMENTARIOS DE ACUERDO A LAS ESPECIFICACIONES TÉCNICAS Y DE EMPAQUE, CERTIFICANDO CALIDAD E INOCUIDAD DE CADA ALIMENTO Y EL DESARROLLO DE LAS ACTIVIDADES COMPLEMENTARIAS, CONTEMPLADAS EN EL ANEXO TÉCNICO.</t>
  </si>
  <si>
    <t>114</t>
  </si>
  <si>
    <t>REALIZAR LA OPERACIÓN DE LA MODALIDAD DE RECUPERACIÓN NUTRICIONAL AMBULATORIA, RACIÓN PARA PREPARAR-RPP  CONSISTENTE EN EL SUMINISTRO, ALISTAMIENTO, ENSAMBLE, TRANSPORTE Y DISTRIBUCIÓN DE 389 PAQUETES ALIMENTARIOS DE ACUERDO A LAS ESPECIFICACIONES TÉCNICAS Y DE EMPAQUE, GARANTIZANDO LA  CALIDAD E INOCUIDAD DE LOS ALIMENTO Y EL DESARROLLO DE LAS  ACTIVIDADES COMPLEMENTARIAS, CONTEMPLADAS EN EL ANEXO TÉCNICO Y DE ACUERDO CON LOS LINEAMIENTOS TÉCNICOS ADMINISTRATIVOS DE LA ESTRATEGIA DE RECUPERACIÓN NUTRICIONAL VIGENTES.</t>
  </si>
  <si>
    <t>242</t>
  </si>
  <si>
    <t>133</t>
  </si>
  <si>
    <t>135</t>
  </si>
  <si>
    <t xml:space="preserve">ATENDER A ÑIÑOS Y NIÑAS MENORES DE CINCO AÑOS, O HASTA SU INGRESO AL GRADO DE TRANSICION Y A MUJERES GESTANTES Y EN PERIODO DE LACTANCIA EN LOS SERVICIOS DE EDUCACION INICIAL Y CUIDADO, CON EL FIN DE PROMOVER EL DESARROLLO INTEGRAL DE LA PRIMER DE NFANCIA CON CALIDAD, DE CONFORMIDAD CON LOS LINEAMIENTOS, LAS DIRECTRICES, Y PARÁMETROS ESTABLECIDOS POR EL ICBF </t>
  </si>
  <si>
    <t>166</t>
  </si>
  <si>
    <t>ATENDER A NIÑOS Y NIÑAS MENORES DE CINCO AÑOS, O HASTA SU INGRESO AL GRADO DE TRANSICIÓN, EN LOS SERVICIOS DE EDUCACION INICIAL Y CUIDADO, CON EL FIN DE PROMOVER EL DESARROLLO INTEGRAL DE L PROMIRE INAFNCIA CON CALIDAD, DE CONFORMIDAD CON LOS LINEAMIENTOS,  LAS DIRECTRICES, PARÁMETROS Y ESTANDARES ESTABLECIDOS ESTABLECIDOS POR EL ICBF.</t>
  </si>
  <si>
    <t>160</t>
  </si>
  <si>
    <t>ATENDER A NIÑOS Y  NIÑAS MENORES DE CINCO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PARÁMETROS ESTABLECIDOS POR EL ICBF.</t>
  </si>
  <si>
    <t>177</t>
  </si>
  <si>
    <t>ATENDER A NIÑOS Y NIÑAS MENORES DE CINCO AÑOS, O HASTA SU INGRESO AL GRADO DE TRANSICIÓN, EN LOS SERVICIOS DE EDUCACION INICIAL Y CUIDADO, CON EL FIN DE PROMOVER EL DESARROLLO INTEGRAL DE L PROMIRE INAFNCIA CON CALIDAD, DE CONFORMIDAD CON LOS LINEAMIENTOS MODALIDAD RECUPERACION NUTRICIONAL</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</si>
  <si>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 DE  CERO A SIEMPRE".</t>
  </si>
  <si>
    <t>073</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</si>
  <si>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 DE CERO A SIEMPRE".</t>
  </si>
  <si>
    <t>074</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</si>
  <si>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 YOPAL Y AGUAZUL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</si>
  <si>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 PAZ DE ARIPORO, TRINIDAD, HATO COROZAL, TAMARA</t>
  </si>
  <si>
    <t>178</t>
  </si>
  <si>
    <t>DESARROLLAR ACCIONES A TRAVÉS DE LA MODALIDAD “1000 DÍAS PARA CAMBIAR EL MUNDO” QUE CONTRIBUYAN AL DESARROLLO INTEGRAL DE LAS NIÑAS Y LOS NIÑOS EN LOS PRIMEROS 1000 DÍAS DE VIDA (DESDE LA GESTACIÓN) A TRAVÉS DE ACCIONES EN ALIMENTACIÓN Y NUTRICIÓN, ENMARCADAS EN SU ENTORNO FAMILIAR, PARA FAVORECER EL DESARROLLO DE SUS CAPACIDADES QUE PERMITA EL EJERCICIO Y DISFRUTE DE SUS DERECHOS.</t>
  </si>
  <si>
    <t>081</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</si>
  <si>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 YOPAL Y AGUAZUL</t>
  </si>
  <si>
    <t>168</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</si>
  <si>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  HATO COROZAL, PAZ DE ARIPORO, TRINIDAD, TAMARA</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</si>
  <si>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AGUAZUL</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</si>
  <si>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HATO COROZAL, PAZ DE ARIPORO, TÁMARA, TRINIDAD</t>
  </si>
  <si>
    <t>115</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</si>
  <si>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 YOPAL Y AGUAZUL.</t>
  </si>
  <si>
    <t>060</t>
  </si>
  <si>
    <t>067</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</si>
  <si>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  PAZ DE ARIPORO, TRINIDAD.</t>
  </si>
  <si>
    <t>072</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</si>
  <si>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</si>
  <si>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MARIA CLARA MARTINEZ PERREA</t>
  </si>
  <si>
    <t xml:space="preserve">MARIA CLARA MARTINEZ PEREA </t>
  </si>
  <si>
    <t>Calle 30 N° 23 - 50 Barrio El Recuerdo - Yopal - Casanare</t>
  </si>
  <si>
    <t>3112788063</t>
  </si>
  <si>
    <t xml:space="preserve">Calle 30 N° 23 - 50 </t>
  </si>
  <si>
    <t>fundexpocasanare@gmail.com</t>
  </si>
  <si>
    <t>Prestar los servicios de educación inicial en el marco de la atencion integral en Desarrollo Infantil en Medio familiar - DIMF,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</si>
  <si>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2021-85-10001996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</si>
</sst>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7" zoomScale="90" zoomScaleNormal="90" zoomScaleSheetLayoutView="40" zoomScalePageLayoutView="40" workbookViewId="0">
      <selection activeCell="K50" sqref="K5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2734</v>
      </c>
      <c r="D15" s="35"/>
      <c r="E15" s="35"/>
      <c r="F15" s="5"/>
      <c r="G15" s="32" t="s">
        <v>1168</v>
      </c>
      <c r="H15" s="103" t="s">
        <v>1078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809007422</v>
      </c>
      <c r="C20" s="5"/>
      <c r="D20" s="73"/>
      <c r="E20" s="5"/>
      <c r="F20" s="5"/>
      <c r="G20" s="5"/>
      <c r="H20" s="186"/>
      <c r="I20" s="149" t="s">
        <v>1078</v>
      </c>
      <c r="J20" s="150" t="s">
        <v>1094</v>
      </c>
      <c r="K20" s="151">
        <v>2321838536</v>
      </c>
      <c r="L20" s="152">
        <v>44191</v>
      </c>
      <c r="M20" s="152">
        <v>44561</v>
      </c>
      <c r="N20" s="135">
        <f>+(M20-L20)/30</f>
        <v>12.333333333333334</v>
      </c>
      <c r="O20" s="138"/>
      <c r="U20" s="134"/>
      <c r="V20" s="105">
        <f ca="1">NOW()</f>
        <v>44193.765712615743</v>
      </c>
      <c r="W20" s="105">
        <f ca="1">NOW()</f>
        <v>44193.765712615743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NACIONAL PARA EL DESARROLLO DE LA PROSPERIDAD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2733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2676</v>
      </c>
      <c r="E48" s="145">
        <v>41085</v>
      </c>
      <c r="F48" s="145">
        <v>41274</v>
      </c>
      <c r="G48" s="160">
        <f>IF(AND(E48&lt;&gt;"",F48&lt;&gt;""),((F48-E48)/30),"")</f>
        <v>6.3</v>
      </c>
      <c r="H48" s="114" t="s">
        <v>2678</v>
      </c>
      <c r="I48" s="113" t="s">
        <v>1078</v>
      </c>
      <c r="J48" s="113" t="s">
        <v>1080</v>
      </c>
      <c r="K48" s="116">
        <v>152221712</v>
      </c>
      <c r="L48" s="115" t="s">
        <v>1148</v>
      </c>
      <c r="M48" s="117">
        <v>1</v>
      </c>
      <c r="N48" s="115" t="s">
        <v>27</v>
      </c>
      <c r="O48" s="115" t="s">
        <v>26</v>
      </c>
      <c r="P48" s="78"/>
    </row>
    <row r="49" spans="1:16" s="6" customFormat="1" ht="24.75" customHeight="1" x14ac:dyDescent="0.25">
      <c r="A49" s="143">
        <v>2</v>
      </c>
      <c r="B49" s="122" t="s">
        <v>2677</v>
      </c>
      <c r="C49" s="112" t="s">
        <v>31</v>
      </c>
      <c r="D49" s="110" t="s">
        <v>2679</v>
      </c>
      <c r="E49" s="145">
        <v>41198</v>
      </c>
      <c r="F49" s="145">
        <v>41258</v>
      </c>
      <c r="G49" s="160">
        <f t="shared" ref="G49:G50" si="2">IF(AND(E49&lt;&gt;"",F49&lt;&gt;""),((F49-E49)/30),"")</f>
        <v>2</v>
      </c>
      <c r="H49" s="122" t="s">
        <v>2682</v>
      </c>
      <c r="I49" s="113" t="s">
        <v>1078</v>
      </c>
      <c r="J49" s="113" t="s">
        <v>1089</v>
      </c>
      <c r="K49" s="116">
        <v>413609240</v>
      </c>
      <c r="L49" s="115" t="s">
        <v>1148</v>
      </c>
      <c r="M49" s="117">
        <v>1</v>
      </c>
      <c r="N49" s="115" t="s">
        <v>2634</v>
      </c>
      <c r="O49" s="115" t="s">
        <v>26</v>
      </c>
      <c r="P49" s="78"/>
    </row>
    <row r="50" spans="1:16" s="6" customFormat="1" ht="24.75" customHeight="1" x14ac:dyDescent="0.25">
      <c r="A50" s="143">
        <v>3</v>
      </c>
      <c r="B50" s="122" t="s">
        <v>2677</v>
      </c>
      <c r="C50" s="112" t="s">
        <v>31</v>
      </c>
      <c r="D50" s="110" t="s">
        <v>2684</v>
      </c>
      <c r="E50" s="145">
        <v>41214</v>
      </c>
      <c r="F50" s="145">
        <v>41274</v>
      </c>
      <c r="G50" s="160">
        <f t="shared" si="2"/>
        <v>2</v>
      </c>
      <c r="H50" s="119" t="s">
        <v>2683</v>
      </c>
      <c r="I50" s="113" t="s">
        <v>1078</v>
      </c>
      <c r="J50" s="113" t="s">
        <v>1080</v>
      </c>
      <c r="K50" s="116">
        <v>313894350</v>
      </c>
      <c r="L50" s="115" t="s">
        <v>1148</v>
      </c>
      <c r="M50" s="117">
        <v>1</v>
      </c>
      <c r="N50" s="115" t="s">
        <v>27</v>
      </c>
      <c r="O50" s="115" t="s">
        <v>26</v>
      </c>
      <c r="P50" s="78"/>
    </row>
    <row r="51" spans="1:16" s="6" customFormat="1" ht="24.75" customHeight="1" outlineLevel="1" x14ac:dyDescent="0.25">
      <c r="A51" s="143">
        <v>4</v>
      </c>
      <c r="B51" s="122" t="s">
        <v>2677</v>
      </c>
      <c r="C51" s="112" t="s">
        <v>31</v>
      </c>
      <c r="D51" s="110" t="s">
        <v>2685</v>
      </c>
      <c r="E51" s="145">
        <v>41214</v>
      </c>
      <c r="F51" s="145">
        <v>41274</v>
      </c>
      <c r="G51" s="160">
        <f t="shared" ref="G51:G107" si="3">IF(AND(E51&lt;&gt;"",F51&lt;&gt;""),((F51-E51)/30),"")</f>
        <v>2</v>
      </c>
      <c r="H51" s="122" t="s">
        <v>2686</v>
      </c>
      <c r="I51" s="113" t="s">
        <v>1078</v>
      </c>
      <c r="J51" s="113" t="s">
        <v>1089</v>
      </c>
      <c r="K51" s="116">
        <v>239539800</v>
      </c>
      <c r="L51" s="115" t="s">
        <v>1148</v>
      </c>
      <c r="M51" s="117">
        <v>1</v>
      </c>
      <c r="N51" s="115" t="s">
        <v>27</v>
      </c>
      <c r="O51" s="115" t="s">
        <v>26</v>
      </c>
      <c r="P51" s="78"/>
    </row>
    <row r="52" spans="1:16" s="7" customFormat="1" ht="24.75" customHeight="1" outlineLevel="1" x14ac:dyDescent="0.25">
      <c r="A52" s="144">
        <v>5</v>
      </c>
      <c r="B52" s="122" t="s">
        <v>2677</v>
      </c>
      <c r="C52" s="112" t="s">
        <v>31</v>
      </c>
      <c r="D52" s="110" t="s">
        <v>2687</v>
      </c>
      <c r="E52" s="145">
        <v>41260</v>
      </c>
      <c r="F52" s="145">
        <v>41851</v>
      </c>
      <c r="G52" s="160">
        <f t="shared" si="3"/>
        <v>19.7</v>
      </c>
      <c r="H52" s="119" t="s">
        <v>2689</v>
      </c>
      <c r="I52" s="113" t="s">
        <v>1078</v>
      </c>
      <c r="J52" s="113" t="s">
        <v>1080</v>
      </c>
      <c r="K52" s="116">
        <v>2474112450</v>
      </c>
      <c r="L52" s="115" t="s">
        <v>1148</v>
      </c>
      <c r="M52" s="117">
        <v>1</v>
      </c>
      <c r="N52" s="115" t="s">
        <v>27</v>
      </c>
      <c r="O52" s="115" t="s">
        <v>26</v>
      </c>
      <c r="P52" s="79"/>
    </row>
    <row r="53" spans="1:16" s="7" customFormat="1" ht="24.75" customHeight="1" outlineLevel="1" x14ac:dyDescent="0.25">
      <c r="A53" s="144">
        <v>6</v>
      </c>
      <c r="B53" s="122" t="s">
        <v>2677</v>
      </c>
      <c r="C53" s="112" t="s">
        <v>31</v>
      </c>
      <c r="D53" s="110" t="s">
        <v>2688</v>
      </c>
      <c r="E53" s="145">
        <v>41260</v>
      </c>
      <c r="F53" s="145">
        <v>41943</v>
      </c>
      <c r="G53" s="160">
        <f t="shared" si="3"/>
        <v>22.766666666666666</v>
      </c>
      <c r="H53" s="119" t="s">
        <v>2689</v>
      </c>
      <c r="I53" s="113" t="s">
        <v>1078</v>
      </c>
      <c r="J53" s="113" t="s">
        <v>1089</v>
      </c>
      <c r="K53" s="116">
        <v>5691833063</v>
      </c>
      <c r="L53" s="115" t="s">
        <v>1148</v>
      </c>
      <c r="M53" s="117">
        <v>1</v>
      </c>
      <c r="N53" s="115" t="s">
        <v>27</v>
      </c>
      <c r="O53" s="115" t="s">
        <v>26</v>
      </c>
      <c r="P53" s="79"/>
    </row>
    <row r="54" spans="1:16" s="7" customFormat="1" ht="24.75" customHeight="1" outlineLevel="1" x14ac:dyDescent="0.25">
      <c r="A54" s="144">
        <v>7</v>
      </c>
      <c r="B54" s="122" t="s">
        <v>2677</v>
      </c>
      <c r="C54" s="112" t="s">
        <v>31</v>
      </c>
      <c r="D54" s="110" t="s">
        <v>2690</v>
      </c>
      <c r="E54" s="145">
        <v>41369</v>
      </c>
      <c r="F54" s="145">
        <v>41639</v>
      </c>
      <c r="G54" s="160">
        <f t="shared" si="3"/>
        <v>9</v>
      </c>
      <c r="H54" s="122" t="s">
        <v>2691</v>
      </c>
      <c r="I54" s="113" t="s">
        <v>255</v>
      </c>
      <c r="J54" s="113" t="s">
        <v>350</v>
      </c>
      <c r="K54" s="118">
        <v>163256079</v>
      </c>
      <c r="L54" s="115" t="s">
        <v>1148</v>
      </c>
      <c r="M54" s="117">
        <v>1</v>
      </c>
      <c r="N54" s="115" t="s">
        <v>27</v>
      </c>
      <c r="O54" s="115" t="s">
        <v>26</v>
      </c>
      <c r="P54" s="79"/>
    </row>
    <row r="55" spans="1:16" s="7" customFormat="1" ht="24.75" customHeight="1" outlineLevel="1" x14ac:dyDescent="0.25">
      <c r="A55" s="144">
        <v>8</v>
      </c>
      <c r="B55" s="122" t="s">
        <v>2677</v>
      </c>
      <c r="C55" s="112" t="s">
        <v>31</v>
      </c>
      <c r="D55" s="110" t="s">
        <v>2692</v>
      </c>
      <c r="E55" s="145">
        <v>41473</v>
      </c>
      <c r="F55" s="145">
        <v>41578</v>
      </c>
      <c r="G55" s="160">
        <f t="shared" si="3"/>
        <v>3.5</v>
      </c>
      <c r="H55" s="122" t="s">
        <v>2693</v>
      </c>
      <c r="I55" s="113" t="s">
        <v>255</v>
      </c>
      <c r="J55" s="113" t="s">
        <v>257</v>
      </c>
      <c r="K55" s="118">
        <v>121528488</v>
      </c>
      <c r="L55" s="115" t="s">
        <v>1148</v>
      </c>
      <c r="M55" s="117">
        <v>1</v>
      </c>
      <c r="N55" s="115" t="s">
        <v>2634</v>
      </c>
      <c r="O55" s="115" t="s">
        <v>26</v>
      </c>
      <c r="P55" s="79"/>
    </row>
    <row r="56" spans="1:16" s="7" customFormat="1" ht="24.75" customHeight="1" outlineLevel="1" x14ac:dyDescent="0.25">
      <c r="A56" s="144">
        <v>9</v>
      </c>
      <c r="B56" s="122" t="s">
        <v>2677</v>
      </c>
      <c r="C56" s="112" t="s">
        <v>31</v>
      </c>
      <c r="D56" s="110" t="s">
        <v>2694</v>
      </c>
      <c r="E56" s="145">
        <v>41521</v>
      </c>
      <c r="F56" s="145">
        <v>41943</v>
      </c>
      <c r="G56" s="160">
        <f t="shared" si="3"/>
        <v>14.066666666666666</v>
      </c>
      <c r="H56" s="122" t="s">
        <v>2693</v>
      </c>
      <c r="I56" s="113" t="s">
        <v>1078</v>
      </c>
      <c r="J56" s="113" t="s">
        <v>1089</v>
      </c>
      <c r="K56" s="118">
        <v>2252231588</v>
      </c>
      <c r="L56" s="115" t="s">
        <v>1148</v>
      </c>
      <c r="M56" s="117">
        <v>1</v>
      </c>
      <c r="N56" s="115" t="s">
        <v>27</v>
      </c>
      <c r="O56" s="115" t="s">
        <v>26</v>
      </c>
      <c r="P56" s="79"/>
    </row>
    <row r="57" spans="1:16" s="7" customFormat="1" ht="24.75" customHeight="1" outlineLevel="1" x14ac:dyDescent="0.25">
      <c r="A57" s="144">
        <v>10</v>
      </c>
      <c r="B57" s="122" t="s">
        <v>2677</v>
      </c>
      <c r="C57" s="65" t="s">
        <v>31</v>
      </c>
      <c r="D57" s="63" t="s">
        <v>2696</v>
      </c>
      <c r="E57" s="145">
        <v>41663</v>
      </c>
      <c r="F57" s="145">
        <v>41905</v>
      </c>
      <c r="G57" s="160">
        <f t="shared" si="3"/>
        <v>8.0666666666666664</v>
      </c>
      <c r="H57" s="122" t="s">
        <v>2695</v>
      </c>
      <c r="I57" s="63" t="s">
        <v>255</v>
      </c>
      <c r="J57" s="63" t="s">
        <v>350</v>
      </c>
      <c r="K57" s="66">
        <v>222754520</v>
      </c>
      <c r="L57" s="65" t="s">
        <v>1148</v>
      </c>
      <c r="M57" s="67">
        <v>1</v>
      </c>
      <c r="N57" s="65" t="s">
        <v>27</v>
      </c>
      <c r="O57" s="65" t="s">
        <v>26</v>
      </c>
      <c r="P57" s="79"/>
    </row>
    <row r="58" spans="1:16" s="7" customFormat="1" ht="24.75" customHeight="1" outlineLevel="1" x14ac:dyDescent="0.25">
      <c r="A58" s="144">
        <v>11</v>
      </c>
      <c r="B58" s="122" t="s">
        <v>2677</v>
      </c>
      <c r="C58" s="65" t="s">
        <v>31</v>
      </c>
      <c r="D58" s="63" t="s">
        <v>2697</v>
      </c>
      <c r="E58" s="145">
        <v>41944</v>
      </c>
      <c r="F58" s="145">
        <v>41988</v>
      </c>
      <c r="G58" s="160">
        <f t="shared" si="3"/>
        <v>1.4666666666666666</v>
      </c>
      <c r="H58" s="122" t="s">
        <v>2689</v>
      </c>
      <c r="I58" s="63" t="s">
        <v>1078</v>
      </c>
      <c r="J58" s="63" t="s">
        <v>1080</v>
      </c>
      <c r="K58" s="66">
        <v>204788375</v>
      </c>
      <c r="L58" s="65" t="s">
        <v>1148</v>
      </c>
      <c r="M58" s="67">
        <v>1</v>
      </c>
      <c r="N58" s="65" t="s">
        <v>27</v>
      </c>
      <c r="O58" s="65" t="s">
        <v>26</v>
      </c>
      <c r="P58" s="79"/>
    </row>
    <row r="59" spans="1:16" s="7" customFormat="1" ht="24.75" customHeight="1" outlineLevel="1" x14ac:dyDescent="0.25">
      <c r="A59" s="144">
        <v>12</v>
      </c>
      <c r="B59" s="122" t="s">
        <v>2677</v>
      </c>
      <c r="C59" s="65" t="s">
        <v>31</v>
      </c>
      <c r="D59" s="63" t="s">
        <v>2698</v>
      </c>
      <c r="E59" s="145">
        <v>41941</v>
      </c>
      <c r="F59" s="145">
        <v>42004</v>
      </c>
      <c r="G59" s="160">
        <f t="shared" si="3"/>
        <v>2.1</v>
      </c>
      <c r="H59" s="122" t="s">
        <v>2689</v>
      </c>
      <c r="I59" s="63" t="s">
        <v>1078</v>
      </c>
      <c r="J59" s="63" t="s">
        <v>1089</v>
      </c>
      <c r="K59" s="66">
        <v>678847070</v>
      </c>
      <c r="L59" s="65" t="s">
        <v>1148</v>
      </c>
      <c r="M59" s="67">
        <v>1</v>
      </c>
      <c r="N59" s="65" t="s">
        <v>27</v>
      </c>
      <c r="O59" s="65" t="s">
        <v>26</v>
      </c>
      <c r="P59" s="79"/>
    </row>
    <row r="60" spans="1:16" s="7" customFormat="1" ht="24.75" customHeight="1" outlineLevel="1" x14ac:dyDescent="0.25">
      <c r="A60" s="144">
        <v>13</v>
      </c>
      <c r="B60" s="122" t="s">
        <v>2677</v>
      </c>
      <c r="C60" s="65" t="s">
        <v>31</v>
      </c>
      <c r="D60" s="63" t="s">
        <v>2681</v>
      </c>
      <c r="E60" s="145">
        <v>41992</v>
      </c>
      <c r="F60" s="145">
        <v>42369</v>
      </c>
      <c r="G60" s="160">
        <f t="shared" si="3"/>
        <v>12.566666666666666</v>
      </c>
      <c r="H60" s="122" t="s">
        <v>2699</v>
      </c>
      <c r="I60" s="63" t="s">
        <v>1078</v>
      </c>
      <c r="J60" s="63" t="s">
        <v>1080</v>
      </c>
      <c r="K60" s="66">
        <v>1613190250</v>
      </c>
      <c r="L60" s="65" t="s">
        <v>1148</v>
      </c>
      <c r="M60" s="67">
        <v>1</v>
      </c>
      <c r="N60" s="65" t="s">
        <v>27</v>
      </c>
      <c r="O60" s="65" t="s">
        <v>26</v>
      </c>
      <c r="P60" s="79"/>
    </row>
    <row r="61" spans="1:16" s="7" customFormat="1" ht="24.75" customHeight="1" outlineLevel="1" x14ac:dyDescent="0.25">
      <c r="A61" s="144">
        <v>14</v>
      </c>
      <c r="B61" s="122" t="s">
        <v>2677</v>
      </c>
      <c r="C61" s="65" t="s">
        <v>31</v>
      </c>
      <c r="D61" s="63" t="s">
        <v>2702</v>
      </c>
      <c r="E61" s="145">
        <v>41996</v>
      </c>
      <c r="F61" s="145">
        <v>42369</v>
      </c>
      <c r="G61" s="160">
        <f t="shared" si="3"/>
        <v>12.433333333333334</v>
      </c>
      <c r="H61" s="122" t="s">
        <v>2701</v>
      </c>
      <c r="I61" s="63" t="s">
        <v>1078</v>
      </c>
      <c r="J61" s="63" t="s">
        <v>1089</v>
      </c>
      <c r="K61" s="66">
        <v>2672171740</v>
      </c>
      <c r="L61" s="65" t="s">
        <v>1148</v>
      </c>
      <c r="M61" s="67">
        <v>1</v>
      </c>
      <c r="N61" s="65" t="s">
        <v>27</v>
      </c>
      <c r="O61" s="65" t="s">
        <v>26</v>
      </c>
      <c r="P61" s="79"/>
    </row>
    <row r="62" spans="1:16" s="7" customFormat="1" ht="24.75" customHeight="1" outlineLevel="1" x14ac:dyDescent="0.25">
      <c r="A62" s="144">
        <v>15</v>
      </c>
      <c r="B62" s="122" t="s">
        <v>2677</v>
      </c>
      <c r="C62" s="65" t="s">
        <v>31</v>
      </c>
      <c r="D62" s="63" t="s">
        <v>2680</v>
      </c>
      <c r="E62" s="145">
        <v>41992</v>
      </c>
      <c r="F62" s="145">
        <v>42369</v>
      </c>
      <c r="G62" s="160">
        <f t="shared" si="3"/>
        <v>12.566666666666666</v>
      </c>
      <c r="H62" s="122" t="s">
        <v>2703</v>
      </c>
      <c r="I62" s="63" t="s">
        <v>1078</v>
      </c>
      <c r="J62" s="63" t="s">
        <v>1089</v>
      </c>
      <c r="K62" s="66">
        <v>3699926450</v>
      </c>
      <c r="L62" s="65" t="s">
        <v>1148</v>
      </c>
      <c r="M62" s="67">
        <v>1</v>
      </c>
      <c r="N62" s="65" t="s">
        <v>27</v>
      </c>
      <c r="O62" s="65" t="s">
        <v>26</v>
      </c>
      <c r="P62" s="79"/>
    </row>
    <row r="63" spans="1:16" s="7" customFormat="1" ht="24.75" customHeight="1" outlineLevel="1" x14ac:dyDescent="0.25">
      <c r="A63" s="144">
        <v>16</v>
      </c>
      <c r="B63" s="122" t="s">
        <v>2677</v>
      </c>
      <c r="C63" s="65" t="s">
        <v>31</v>
      </c>
      <c r="D63" s="63" t="s">
        <v>2700</v>
      </c>
      <c r="E63" s="145">
        <v>41999</v>
      </c>
      <c r="F63" s="145">
        <v>42369</v>
      </c>
      <c r="G63" s="160">
        <f t="shared" si="3"/>
        <v>12.333333333333334</v>
      </c>
      <c r="H63" s="122" t="s">
        <v>2705</v>
      </c>
      <c r="I63" s="63" t="s">
        <v>1078</v>
      </c>
      <c r="J63" s="63" t="s">
        <v>1080</v>
      </c>
      <c r="K63" s="66">
        <v>189912872</v>
      </c>
      <c r="L63" s="65" t="s">
        <v>1148</v>
      </c>
      <c r="M63" s="67">
        <v>1</v>
      </c>
      <c r="N63" s="65" t="s">
        <v>27</v>
      </c>
      <c r="O63" s="65" t="s">
        <v>26</v>
      </c>
      <c r="P63" s="79"/>
    </row>
    <row r="64" spans="1:16" s="7" customFormat="1" ht="24.75" customHeight="1" outlineLevel="1" x14ac:dyDescent="0.25">
      <c r="A64" s="144">
        <v>17</v>
      </c>
      <c r="B64" s="122" t="s">
        <v>2677</v>
      </c>
      <c r="C64" s="65" t="s">
        <v>31</v>
      </c>
      <c r="D64" s="63" t="s">
        <v>2707</v>
      </c>
      <c r="E64" s="145">
        <v>42396</v>
      </c>
      <c r="F64" s="145">
        <v>42719</v>
      </c>
      <c r="G64" s="160">
        <f t="shared" si="3"/>
        <v>10.766666666666667</v>
      </c>
      <c r="H64" s="122" t="s">
        <v>2706</v>
      </c>
      <c r="I64" s="63" t="s">
        <v>1078</v>
      </c>
      <c r="J64" s="63" t="s">
        <v>1080</v>
      </c>
      <c r="K64" s="66">
        <v>1875109775</v>
      </c>
      <c r="L64" s="65" t="s">
        <v>1148</v>
      </c>
      <c r="M64" s="67">
        <v>1</v>
      </c>
      <c r="N64" s="65" t="s">
        <v>27</v>
      </c>
      <c r="O64" s="65" t="s">
        <v>26</v>
      </c>
      <c r="P64" s="79"/>
    </row>
    <row r="65" spans="1:16" s="7" customFormat="1" ht="24.75" customHeight="1" outlineLevel="1" x14ac:dyDescent="0.25">
      <c r="A65" s="144">
        <v>18</v>
      </c>
      <c r="B65" s="122" t="s">
        <v>2677</v>
      </c>
      <c r="C65" s="65" t="s">
        <v>31</v>
      </c>
      <c r="D65" s="63" t="s">
        <v>2709</v>
      </c>
      <c r="E65" s="145">
        <v>42396</v>
      </c>
      <c r="F65" s="145">
        <v>42719</v>
      </c>
      <c r="G65" s="160">
        <f t="shared" si="3"/>
        <v>10.766666666666667</v>
      </c>
      <c r="H65" s="122" t="s">
        <v>2708</v>
      </c>
      <c r="I65" s="63" t="s">
        <v>1078</v>
      </c>
      <c r="J65" s="63" t="s">
        <v>1089</v>
      </c>
      <c r="K65" s="66">
        <v>3583349232</v>
      </c>
      <c r="L65" s="65" t="s">
        <v>1148</v>
      </c>
      <c r="M65" s="67">
        <v>1</v>
      </c>
      <c r="N65" s="65" t="s">
        <v>27</v>
      </c>
      <c r="O65" s="65" t="s">
        <v>26</v>
      </c>
      <c r="P65" s="79"/>
    </row>
    <row r="66" spans="1:16" s="7" customFormat="1" ht="24.75" customHeight="1" outlineLevel="1" x14ac:dyDescent="0.25">
      <c r="A66" s="144">
        <v>19</v>
      </c>
      <c r="B66" s="122" t="s">
        <v>2677</v>
      </c>
      <c r="C66" s="65" t="s">
        <v>31</v>
      </c>
      <c r="D66" s="63" t="s">
        <v>2704</v>
      </c>
      <c r="E66" s="145">
        <v>42711</v>
      </c>
      <c r="F66" s="145">
        <v>43084</v>
      </c>
      <c r="G66" s="160">
        <f t="shared" si="3"/>
        <v>12.433333333333334</v>
      </c>
      <c r="H66" s="122" t="s">
        <v>2710</v>
      </c>
      <c r="I66" s="63" t="s">
        <v>1078</v>
      </c>
      <c r="J66" s="63" t="s">
        <v>1080</v>
      </c>
      <c r="K66" s="66">
        <v>2722757532</v>
      </c>
      <c r="L66" s="65" t="s">
        <v>1148</v>
      </c>
      <c r="M66" s="67">
        <v>1</v>
      </c>
      <c r="N66" s="65" t="s">
        <v>27</v>
      </c>
      <c r="O66" s="65" t="s">
        <v>26</v>
      </c>
      <c r="P66" s="79"/>
    </row>
    <row r="67" spans="1:16" s="7" customFormat="1" ht="24.75" customHeight="1" outlineLevel="1" x14ac:dyDescent="0.25">
      <c r="A67" s="144">
        <v>20</v>
      </c>
      <c r="B67" s="122" t="s">
        <v>2677</v>
      </c>
      <c r="C67" s="65" t="s">
        <v>31</v>
      </c>
      <c r="D67" s="63" t="s">
        <v>2712</v>
      </c>
      <c r="E67" s="145">
        <v>42711</v>
      </c>
      <c r="F67" s="145">
        <v>43084</v>
      </c>
      <c r="G67" s="160">
        <f t="shared" si="3"/>
        <v>12.433333333333334</v>
      </c>
      <c r="H67" s="122" t="s">
        <v>2711</v>
      </c>
      <c r="I67" s="63" t="s">
        <v>1078</v>
      </c>
      <c r="J67" s="63" t="s">
        <v>1089</v>
      </c>
      <c r="K67" s="66">
        <v>3315334528</v>
      </c>
      <c r="L67" s="65" t="s">
        <v>1148</v>
      </c>
      <c r="M67" s="67">
        <v>1</v>
      </c>
      <c r="N67" s="65" t="s">
        <v>27</v>
      </c>
      <c r="O67" s="65" t="s">
        <v>26</v>
      </c>
      <c r="P67" s="79"/>
    </row>
    <row r="68" spans="1:16" s="7" customFormat="1" ht="24.75" customHeight="1" outlineLevel="1" x14ac:dyDescent="0.25">
      <c r="A68" s="144">
        <v>21</v>
      </c>
      <c r="B68" s="122" t="s">
        <v>2677</v>
      </c>
      <c r="C68" s="65" t="s">
        <v>31</v>
      </c>
      <c r="D68" s="63" t="s">
        <v>2714</v>
      </c>
      <c r="E68" s="145">
        <v>42825</v>
      </c>
      <c r="F68" s="145">
        <v>43081</v>
      </c>
      <c r="G68" s="160">
        <f t="shared" si="3"/>
        <v>8.5333333333333332</v>
      </c>
      <c r="H68" s="122" t="s">
        <v>2713</v>
      </c>
      <c r="I68" s="63" t="s">
        <v>1078</v>
      </c>
      <c r="J68" s="63" t="s">
        <v>1089</v>
      </c>
      <c r="K68" s="66">
        <v>392586439</v>
      </c>
      <c r="L68" s="65" t="s">
        <v>1148</v>
      </c>
      <c r="M68" s="67">
        <v>1</v>
      </c>
      <c r="N68" s="65" t="s">
        <v>27</v>
      </c>
      <c r="O68" s="65" t="s">
        <v>26</v>
      </c>
      <c r="P68" s="79"/>
    </row>
    <row r="69" spans="1:16" s="7" customFormat="1" ht="24.75" customHeight="1" outlineLevel="1" x14ac:dyDescent="0.25">
      <c r="A69" s="144">
        <v>22</v>
      </c>
      <c r="B69" s="122" t="s">
        <v>2677</v>
      </c>
      <c r="C69" s="65" t="s">
        <v>31</v>
      </c>
      <c r="D69" s="63" t="s">
        <v>2716</v>
      </c>
      <c r="E69" s="145">
        <v>43076</v>
      </c>
      <c r="F69" s="145">
        <v>43404</v>
      </c>
      <c r="G69" s="160">
        <f t="shared" si="3"/>
        <v>10.933333333333334</v>
      </c>
      <c r="H69" s="122" t="s">
        <v>2715</v>
      </c>
      <c r="I69" s="63" t="s">
        <v>1078</v>
      </c>
      <c r="J69" s="63" t="s">
        <v>1080</v>
      </c>
      <c r="K69" s="66">
        <v>1758630641</v>
      </c>
      <c r="L69" s="65" t="s">
        <v>1148</v>
      </c>
      <c r="M69" s="67">
        <v>1</v>
      </c>
      <c r="N69" s="65" t="s">
        <v>2634</v>
      </c>
      <c r="O69" s="65" t="s">
        <v>26</v>
      </c>
      <c r="P69" s="79"/>
    </row>
    <row r="70" spans="1:16" s="7" customFormat="1" ht="24.75" customHeight="1" outlineLevel="1" x14ac:dyDescent="0.25">
      <c r="A70" s="144">
        <v>23</v>
      </c>
      <c r="B70" s="122" t="s">
        <v>2677</v>
      </c>
      <c r="C70" s="65" t="s">
        <v>31</v>
      </c>
      <c r="D70" s="63" t="s">
        <v>2685</v>
      </c>
      <c r="E70" s="145">
        <v>43085</v>
      </c>
      <c r="F70" s="145">
        <v>43312</v>
      </c>
      <c r="G70" s="160">
        <f t="shared" si="3"/>
        <v>7.5666666666666664</v>
      </c>
      <c r="H70" s="122" t="s">
        <v>2717</v>
      </c>
      <c r="I70" s="63" t="s">
        <v>1078</v>
      </c>
      <c r="J70" s="63" t="s">
        <v>1089</v>
      </c>
      <c r="K70" s="66">
        <v>3016700528</v>
      </c>
      <c r="L70" s="65" t="s">
        <v>1148</v>
      </c>
      <c r="M70" s="67">
        <v>1</v>
      </c>
      <c r="N70" s="65" t="s">
        <v>27</v>
      </c>
      <c r="O70" s="65" t="s">
        <v>26</v>
      </c>
      <c r="P70" s="79"/>
    </row>
    <row r="71" spans="1:16" s="7" customFormat="1" ht="24.75" customHeight="1" outlineLevel="1" x14ac:dyDescent="0.25">
      <c r="A71" s="144">
        <v>24</v>
      </c>
      <c r="B71" s="122" t="s">
        <v>2677</v>
      </c>
      <c r="C71" s="65" t="s">
        <v>31</v>
      </c>
      <c r="D71" s="63" t="s">
        <v>2694</v>
      </c>
      <c r="E71" s="145">
        <v>43405</v>
      </c>
      <c r="F71" s="145">
        <v>43434</v>
      </c>
      <c r="G71" s="160">
        <f t="shared" si="3"/>
        <v>0.96666666666666667</v>
      </c>
      <c r="H71" s="122" t="s">
        <v>2718</v>
      </c>
      <c r="I71" s="63" t="s">
        <v>1078</v>
      </c>
      <c r="J71" s="63" t="s">
        <v>1080</v>
      </c>
      <c r="K71" s="66">
        <v>282301786</v>
      </c>
      <c r="L71" s="65" t="s">
        <v>1148</v>
      </c>
      <c r="M71" s="67">
        <v>1</v>
      </c>
      <c r="N71" s="65" t="s">
        <v>2634</v>
      </c>
      <c r="O71" s="65" t="s">
        <v>26</v>
      </c>
      <c r="P71" s="79"/>
    </row>
    <row r="72" spans="1:16" s="7" customFormat="1" ht="24.75" customHeight="1" outlineLevel="1" x14ac:dyDescent="0.25">
      <c r="A72" s="144">
        <v>25</v>
      </c>
      <c r="B72" s="122" t="s">
        <v>2677</v>
      </c>
      <c r="C72" s="65" t="s">
        <v>31</v>
      </c>
      <c r="D72" s="63" t="s">
        <v>2720</v>
      </c>
      <c r="E72" s="145">
        <v>43405</v>
      </c>
      <c r="F72" s="145">
        <v>43434</v>
      </c>
      <c r="G72" s="160">
        <f t="shared" si="3"/>
        <v>0.96666666666666667</v>
      </c>
      <c r="H72" s="122" t="s">
        <v>2719</v>
      </c>
      <c r="I72" s="63" t="s">
        <v>1078</v>
      </c>
      <c r="J72" s="63" t="s">
        <v>1089</v>
      </c>
      <c r="K72" s="66">
        <v>328228554</v>
      </c>
      <c r="L72" s="65" t="s">
        <v>1148</v>
      </c>
      <c r="M72" s="67">
        <v>1</v>
      </c>
      <c r="N72" s="65" t="s">
        <v>2634</v>
      </c>
      <c r="O72" s="65" t="s">
        <v>26</v>
      </c>
      <c r="P72" s="79"/>
    </row>
    <row r="73" spans="1:16" s="7" customFormat="1" ht="24.75" customHeight="1" outlineLevel="1" x14ac:dyDescent="0.25">
      <c r="A73" s="144">
        <v>26</v>
      </c>
      <c r="B73" s="122" t="s">
        <v>2677</v>
      </c>
      <c r="C73" s="65" t="s">
        <v>31</v>
      </c>
      <c r="D73" s="63" t="s">
        <v>2722</v>
      </c>
      <c r="E73" s="145">
        <v>43483</v>
      </c>
      <c r="F73" s="145">
        <v>43822</v>
      </c>
      <c r="G73" s="160">
        <f t="shared" si="3"/>
        <v>11.3</v>
      </c>
      <c r="H73" s="122" t="s">
        <v>2721</v>
      </c>
      <c r="I73" s="63" t="s">
        <v>1078</v>
      </c>
      <c r="J73" s="63" t="s">
        <v>1080</v>
      </c>
      <c r="K73" s="66">
        <v>3125824123</v>
      </c>
      <c r="L73" s="65" t="s">
        <v>1148</v>
      </c>
      <c r="M73" s="67">
        <v>1</v>
      </c>
      <c r="N73" s="65" t="s">
        <v>27</v>
      </c>
      <c r="O73" s="65" t="s">
        <v>26</v>
      </c>
      <c r="P73" s="79"/>
    </row>
    <row r="74" spans="1:16" s="7" customFormat="1" ht="24.75" customHeight="1" outlineLevel="1" x14ac:dyDescent="0.25">
      <c r="A74" s="144">
        <v>27</v>
      </c>
      <c r="B74" s="122" t="s">
        <v>2677</v>
      </c>
      <c r="C74" s="65" t="s">
        <v>31</v>
      </c>
      <c r="D74" s="63" t="s">
        <v>2723</v>
      </c>
      <c r="E74" s="145">
        <v>43483</v>
      </c>
      <c r="F74" s="145">
        <v>43822</v>
      </c>
      <c r="G74" s="160">
        <f t="shared" si="3"/>
        <v>11.3</v>
      </c>
      <c r="H74" s="122" t="s">
        <v>2724</v>
      </c>
      <c r="I74" s="63" t="s">
        <v>1078</v>
      </c>
      <c r="J74" s="63" t="s">
        <v>1089</v>
      </c>
      <c r="K74" s="66">
        <v>2542468752</v>
      </c>
      <c r="L74" s="65" t="s">
        <v>1148</v>
      </c>
      <c r="M74" s="67">
        <v>1</v>
      </c>
      <c r="N74" s="65" t="s">
        <v>27</v>
      </c>
      <c r="O74" s="65" t="s">
        <v>26</v>
      </c>
      <c r="P74" s="79"/>
    </row>
    <row r="75" spans="1:16" s="7" customFormat="1" ht="24.75" customHeight="1" outlineLevel="1" x14ac:dyDescent="0.25">
      <c r="A75" s="144">
        <v>28</v>
      </c>
      <c r="B75" s="122"/>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122"/>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2725</v>
      </c>
      <c r="E114" s="145">
        <v>43881</v>
      </c>
      <c r="F114" s="145">
        <v>44196</v>
      </c>
      <c r="G114" s="160">
        <f>IF(AND(E114&lt;&gt;"",F114&lt;&gt;""),((F114-E114)/30),"")</f>
        <v>10.5</v>
      </c>
      <c r="H114" s="122" t="s">
        <v>2726</v>
      </c>
      <c r="I114" s="121" t="s">
        <v>1078</v>
      </c>
      <c r="J114" s="121" t="s">
        <v>1094</v>
      </c>
      <c r="K114" s="123">
        <v>2899774109</v>
      </c>
      <c r="L114" s="100">
        <f>+IF(AND(K114&gt;0,O114="Ejecución"),(K114/877802)*Tabla28[[#This Row],[% participación]],IF(AND(K114&gt;0,O114&lt;&gt;"Ejecución"),"-",""))</f>
        <v>3303.4489657120853</v>
      </c>
      <c r="M114" s="124" t="s">
        <v>1148</v>
      </c>
      <c r="N114" s="173">
        <v>1</v>
      </c>
      <c r="O114" s="162" t="s">
        <v>1150</v>
      </c>
      <c r="P114" s="78"/>
    </row>
    <row r="115" spans="1:16" s="6" customFormat="1" ht="24.75" customHeight="1" x14ac:dyDescent="0.25">
      <c r="A115" s="143">
        <v>2</v>
      </c>
      <c r="B115" s="161" t="s">
        <v>2665</v>
      </c>
      <c r="C115" s="163" t="s">
        <v>31</v>
      </c>
      <c r="D115" s="63" t="s">
        <v>2709</v>
      </c>
      <c r="E115" s="145">
        <v>43881</v>
      </c>
      <c r="F115" s="145">
        <v>44196</v>
      </c>
      <c r="G115" s="160">
        <f t="shared" ref="G115:G116" si="4">IF(AND(E115&lt;&gt;"",F115&lt;&gt;""),((F115-E115)/30),"")</f>
        <v>10.5</v>
      </c>
      <c r="H115" s="122" t="s">
        <v>2726</v>
      </c>
      <c r="I115" s="63" t="s">
        <v>1078</v>
      </c>
      <c r="J115" s="63" t="s">
        <v>1089</v>
      </c>
      <c r="K115" s="68">
        <v>4311657778</v>
      </c>
      <c r="L115" s="100">
        <f>+IF(AND(K115&gt;0,O115="Ejecución"),(K115/877802)*Tabla28[[#This Row],[% participación]],IF(AND(K115&gt;0,O115&lt;&gt;"Ejecución"),"-",""))</f>
        <v>4911.8796471185988</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5.0000000000000001E-3</v>
      </c>
      <c r="G179" s="165">
        <f>IF(F179&gt;0,SUM(E179+F179),"")</f>
        <v>2.5000000000000001E-2</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2.5000000000000001E-2</v>
      </c>
      <c r="D185" s="91" t="s">
        <v>2628</v>
      </c>
      <c r="E185" s="94">
        <f>+(C185*SUM(K20:K35))</f>
        <v>58045963.400000006</v>
      </c>
      <c r="F185" s="92"/>
      <c r="G185" s="93"/>
      <c r="H185" s="88"/>
      <c r="I185" s="90" t="s">
        <v>2627</v>
      </c>
      <c r="J185" s="166">
        <f>+SUM(M179:M183)</f>
        <v>0.02</v>
      </c>
      <c r="K185" s="202" t="s">
        <v>2628</v>
      </c>
      <c r="L185" s="202"/>
      <c r="M185" s="94">
        <f>+J185*(SUM(K20:K35))</f>
        <v>46436770.719999999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3740</v>
      </c>
      <c r="F193" s="5"/>
      <c r="G193" s="5"/>
      <c r="H193" s="147" t="s">
        <v>2727</v>
      </c>
      <c r="J193" s="5"/>
      <c r="K193" s="127">
        <v>41085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2729</v>
      </c>
      <c r="J211" s="27" t="s">
        <v>2622</v>
      </c>
      <c r="K211" s="148" t="s">
        <v>2731</v>
      </c>
      <c r="L211" s="21"/>
      <c r="M211" s="21"/>
      <c r="N211" s="21"/>
      <c r="O211" s="8"/>
    </row>
    <row r="212" spans="1:15" x14ac:dyDescent="0.25">
      <c r="A212" s="9"/>
      <c r="B212" s="27" t="s">
        <v>2619</v>
      </c>
      <c r="C212" s="147" t="s">
        <v>2728</v>
      </c>
      <c r="D212" s="21"/>
      <c r="G212" s="27" t="s">
        <v>2621</v>
      </c>
      <c r="H212" s="148" t="s">
        <v>2730</v>
      </c>
      <c r="J212" s="27" t="s">
        <v>2623</v>
      </c>
      <c r="K212" s="147" t="s">
        <v>2732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dcmitype/"/>
    <ds:schemaRef ds:uri="http://schemas.openxmlformats.org/package/2006/metadata/core-properties"/>
    <ds:schemaRef ds:uri="a65d333d-5b59-4810-bc94-b80d9325abbc"/>
    <ds:schemaRef ds:uri="4fb10211-09fb-4e80-9f0b-184718d5d98c"/>
    <ds:schemaRef ds:uri="http://www.w3.org/XML/1998/namespace"/>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2020-12-28T23:23:02Z</cp:lastPrinted>
  <dcterms:created xsi:type="dcterms:W3CDTF">2020-10-14T21:57:42Z</dcterms:created>
  <dcterms:modified xsi:type="dcterms:W3CDTF">2020-12-28T23:25:20Z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