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danie\Desktop\manifestaciones ok\"/>
    </mc:Choice>
  </mc:AlternateContent>
  <xr:revisionPtr revIDLastSave="0" documentId="8_{D8AE0B1F-FC13-40C3-8FF9-9E471FA76131}"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7455" yWindow="3615" windowWidth="14670" windowHeight="8325"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atabase" localSheetId="0">#REF!</definedName>
    <definedName name="Database">#REF!</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rint_Area" localSheetId="0">MI_Oferente_Singular!$A$1:$O$213</definedName>
    <definedName name="Print_Titles" localSheetId="0">MI_Oferente_Singular!$1:$5</definedName>
    <definedName name="Print_Titles">#N/A</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14" i="12" l="1"/>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<sst xmlns="http://schemas.openxmlformats.org/spreadsheetml/2006/main" count="3099" uniqueCount="2708">
  <si>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</si>
  <si>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</si>
  <si>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</si>
  <si>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</si>
  <si>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</si>
  <si>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</si>
  <si>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</si>
  <si>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</si>
  <si>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</si>
  <si>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</si>
  <si>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</si>
  <si>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</si>
  <si>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</si>
  <si>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</si>
  <si>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</si>
  <si>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</si>
  <si>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</si>
  <si>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</si>
  <si>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</si>
  <si>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</si>
  <si>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</si>
  <si>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</si>
  <si>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</si>
  <si>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</si>
  <si>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</si>
  <si>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</si>
  <si>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</si>
  <si>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</si>
  <si>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</si>
  <si>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</si>
  <si>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</si>
  <si>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</si>
  <si>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</si>
  <si>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</si>
  <si>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</si>
  <si>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</si>
  <si>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</si>
  <si>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</si>
  <si>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</si>
  <si>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</si>
  <si>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</si>
  <si>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</si>
  <si>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</si>
  <si>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</si>
  <si>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</si>
  <si>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</si>
  <si>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</si>
  <si>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</si>
  <si>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</si>
  <si>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</si>
  <si>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</si>
  <si>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</si>
  <si>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</si>
  <si>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</si>
  <si>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</si>
  <si>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</si>
  <si>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</si>
  <si>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</si>
  <si>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</si>
  <si>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</si>
  <si>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</si>
  <si>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</si>
  <si>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</si>
  <si>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</si>
  <si>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</si>
  <si>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</si>
  <si>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</si>
  <si>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</si>
  <si>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</si>
  <si>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</si>
  <si>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</si>
  <si>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</si>
  <si>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</si>
  <si>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</si>
  <si>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</si>
  <si>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</si>
  <si>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</si>
  <si>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</si>
  <si>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</si>
  <si>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</si>
  <si>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</si>
  <si>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</si>
  <si>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</si>
  <si>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</si>
  <si>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</si>
  <si>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</si>
  <si>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</si>
  <si>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</si>
  <si>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</si>
  <si>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</si>
  <si>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</si>
  <si>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</si>
  <si>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</si>
  <si>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</si>
  <si>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</si>
  <si>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</si>
  <si>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</si>
  <si>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</si>
  <si>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</si>
  <si>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</si>
  <si>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</si>
  <si>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</si>
  <si>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</si>
  <si>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</si>
  <si>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</si>
  <si>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</si>
  <si>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</si>
  <si>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</si>
  <si>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</si>
  <si>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</si>
  <si>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</si>
  <si>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</si>
  <si>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</si>
  <si>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</si>
  <si>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</si>
  <si>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</si>
  <si>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</si>
  <si>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</si>
  <si>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</si>
  <si>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</si>
  <si>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</si>
  <si>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</si>
  <si>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</si>
  <si>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</si>
  <si>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</si>
  <si>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</si>
  <si>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</si>
  <si>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</si>
  <si>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</si>
  <si>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</si>
  <si>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</si>
  <si>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</si>
  <si>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</si>
  <si>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</si>
  <si>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</si>
  <si>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</si>
  <si>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</si>
  <si>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</si>
  <si>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</si>
  <si>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</si>
  <si>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</si>
  <si>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</si>
  <si>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</si>
  <si>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</si>
  <si>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</si>
  <si>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</si>
  <si>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</si>
  <si>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</si>
  <si>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</si>
  <si>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</si>
  <si>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</si>
  <si>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</si>
  <si>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</si>
  <si>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</si>
  <si>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</si>
  <si>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</si>
  <si>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</si>
  <si>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</si>
  <si>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</si>
  <si>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</si>
  <si>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</si>
  <si>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</si>
  <si>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</si>
  <si>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</si>
  <si>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</si>
  <si>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</si>
  <si>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</si>
  <si>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</si>
  <si>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</si>
  <si>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</si>
  <si>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</si>
  <si>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</si>
  <si>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</si>
  <si>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</si>
  <si>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</si>
  <si>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</si>
  <si>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</si>
  <si>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</si>
  <si>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</si>
  <si>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</si>
  <si>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</si>
  <si>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</si>
  <si>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</si>
  <si>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</si>
  <si>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</si>
  <si>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</si>
  <si>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</si>
  <si>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</si>
  <si>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</si>
  <si>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</si>
  <si>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</si>
  <si>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</si>
  <si>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</si>
  <si>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</si>
  <si>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</si>
  <si>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</si>
  <si>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</si>
  <si>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</si>
  <si>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</si>
  <si>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</si>
  <si>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</si>
  <si>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</si>
  <si>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</si>
  <si>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</si>
  <si>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</si>
  <si>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</si>
  <si>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</si>
  <si>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</si>
  <si>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</si>
  <si>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</si>
  <si>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</si>
  <si>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</si>
  <si>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</si>
  <si>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</si>
  <si>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</si>
  <si>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</si>
  <si>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</si>
  <si>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</si>
  <si>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</si>
  <si>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</si>
  <si>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</si>
  <si>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</si>
  <si>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</si>
  <si>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</si>
  <si>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</si>
  <si>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</si>
  <si>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</si>
  <si>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</si>
  <si>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</si>
  <si>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</si>
  <si>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</si>
  <si>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</si>
  <si>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</si>
  <si>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</si>
  <si>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</si>
  <si>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</si>
  <si>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</si>
  <si>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</si>
  <si>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</si>
  <si>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</si>
  <si>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</si>
  <si>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</si>
  <si>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</si>
  <si>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</si>
  <si>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</si>
  <si>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</si>
  <si>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</si>
  <si>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</si>
  <si>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</si>
  <si>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</si>
  <si>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</si>
  <si>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</si>
  <si>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</si>
  <si>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</si>
  <si>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</si>
  <si>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</si>
  <si>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</si>
  <si>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</si>
  <si>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</si>
  <si>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</si>
  <si>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</si>
  <si>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</si>
  <si>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</si>
  <si>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</si>
  <si>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</si>
  <si>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</si>
  <si>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</si>
  <si>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</si>
  <si>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</si>
  <si>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</si>
  <si>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</si>
  <si>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</si>
  <si>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</si>
  <si>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</si>
  <si>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</si>
  <si>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</si>
  <si>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</si>
  <si>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</si>
  <si>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</si>
  <si>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</si>
  <si>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</si>
  <si>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</si>
  <si>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</si>
  <si>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</si>
  <si>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</si>
  <si>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</si>
  <si>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</si>
  <si>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</si>
  <si>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</si>
  <si>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</si>
  <si>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</si>
  <si>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</si>
  <si>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</si>
  <si>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</si>
  <si>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</si>
  <si>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</si>
  <si>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</si>
  <si>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</si>
  <si>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</si>
  <si>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</si>
  <si>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</si>
  <si>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</si>
  <si>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</si>
  <si>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</si>
  <si>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</si>
  <si>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</si>
  <si>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</si>
  <si>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</si>
  <si>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</si>
  <si>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</si>
  <si>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</si>
  <si>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</si>
  <si>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</si>
  <si>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</si>
  <si>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</si>
  <si>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</si>
  <si>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</si>
  <si>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</si>
  <si>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</si>
  <si>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</si>
  <si>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</si>
  <si>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</si>
  <si>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</si>
  <si>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</si>
  <si>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</si>
  <si>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</si>
  <si>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</si>
  <si>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</si>
  <si>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</si>
  <si>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</si>
  <si>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</si>
  <si>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</si>
  <si>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</si>
  <si>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</si>
  <si>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</si>
  <si>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</si>
  <si>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</si>
  <si>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</si>
  <si>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</si>
  <si>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</si>
  <si>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</si>
  <si>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</si>
  <si>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</si>
  <si>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</si>
  <si>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</si>
  <si>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</si>
  <si>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</si>
  <si>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</si>
  <si>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</si>
  <si>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</si>
  <si>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</si>
  <si>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</si>
  <si>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</si>
  <si>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</si>
  <si>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</si>
  <si>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</si>
  <si>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</si>
  <si>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</si>
  <si>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</si>
  <si>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</si>
  <si>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</si>
  <si>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</si>
  <si>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</si>
  <si>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</si>
  <si>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</si>
  <si>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</si>
  <si>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</si>
  <si>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</si>
  <si>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</si>
  <si>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</si>
  <si>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</si>
  <si>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</si>
  <si>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</si>
  <si>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</si>
  <si>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</si>
  <si>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</si>
  <si>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</si>
  <si>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</si>
  <si>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</si>
  <si>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</si>
  <si>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</si>
  <si>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</si>
  <si>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</si>
  <si>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</si>
  <si>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</si>
  <si>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</si>
  <si>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</si>
  <si>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</si>
  <si>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</si>
  <si>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</si>
  <si>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</si>
  <si>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</si>
  <si>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</si>
  <si>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</si>
  <si>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</si>
  <si>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</si>
  <si>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</si>
  <si>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</si>
  <si>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</si>
  <si>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</si>
  <si>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</si>
  <si>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</si>
  <si>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</si>
  <si>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</si>
  <si>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</si>
  <si>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</si>
  <si>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</si>
  <si>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</si>
  <si>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</si>
  <si>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</si>
  <si>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</si>
  <si>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</si>
  <si>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</si>
  <si>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</si>
  <si>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</si>
  <si>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</si>
  <si>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</si>
  <si>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</si>
  <si>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</si>
  <si>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</si>
  <si>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</si>
  <si>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</si>
  <si>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</si>
  <si>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</si>
  <si>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</si>
  <si>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</si>
  <si>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</si>
  <si>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</si>
  <si>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</si>
  <si>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</si>
  <si>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</si>
  <si>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</si>
  <si>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</si>
  <si>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</si>
  <si>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</si>
  <si>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</si>
  <si>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</si>
  <si>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</si>
  <si>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</si>
  <si>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</si>
  <si>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</si>
  <si>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</si>
  <si>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</si>
  <si>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</si>
  <si>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</si>
  <si>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</si>
  <si>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</si>
  <si>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</si>
  <si>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</si>
  <si>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</si>
  <si>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</si>
  <si>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</si>
  <si>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</si>
  <si>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</si>
  <si>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</si>
  <si>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</si>
  <si>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</si>
  <si>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</si>
  <si>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</si>
  <si>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</si>
  <si>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</si>
  <si>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</si>
  <si>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</si>
  <si>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</si>
  <si>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</si>
  <si>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</si>
  <si>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</si>
  <si>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</si>
  <si>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</si>
  <si>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</si>
  <si>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</si>
  <si>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</si>
  <si>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</si>
  <si>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</si>
  <si>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</si>
  <si>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</si>
  <si>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</si>
  <si>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</si>
  <si>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</si>
  <si>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</si>
  <si>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</si>
  <si>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</si>
  <si>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</si>
  <si>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</si>
  <si>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</si>
  <si>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</si>
  <si>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</si>
  <si>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</si>
  <si>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</si>
  <si>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</si>
  <si>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</si>
  <si>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</si>
  <si>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</si>
  <si>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</si>
  <si>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</si>
  <si>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</si>
  <si>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</si>
  <si>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</si>
  <si>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</si>
  <si>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</si>
  <si>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</si>
  <si>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</si>
  <si>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</si>
  <si>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</si>
  <si>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</si>
  <si>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</si>
  <si>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</si>
  <si>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</si>
  <si>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</si>
  <si>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</si>
  <si>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</si>
  <si>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</si>
  <si>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</si>
  <si>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</si>
  <si>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</si>
  <si>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</si>
  <si>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</si>
  <si>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</si>
  <si>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</si>
  <si>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</si>
  <si>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</si>
  <si>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</si>
  <si>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</si>
  <si>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</si>
  <si>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</si>
  <si>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</si>
  <si>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</si>
  <si>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</si>
  <si>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</si>
  <si>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</si>
  <si>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</si>
  <si>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</si>
  <si>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</si>
  <si>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</si>
  <si>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</si>
  <si>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</si>
  <si>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</si>
  <si>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</si>
  <si>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</si>
  <si>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</si>
  <si>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</si>
  <si>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</si>
  <si>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</si>
  <si>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</si>
  <si>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</si>
  <si>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</si>
  <si>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</si>
  <si>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</si>
  <si>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</si>
  <si>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</si>
  <si>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</si>
  <si>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</si>
  <si>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</si>
  <si>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</si>
  <si>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</si>
  <si>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</si>
  <si>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</si>
  <si>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</si>
  <si>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</si>
  <si>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</si>
  <si>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</si>
  <si>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</si>
  <si>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</si>
  <si>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</si>
  <si>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</si>
  <si>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</si>
  <si>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</si>
  <si>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</si>
  <si>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</si>
  <si>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</si>
  <si>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</si>
  <si>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</si>
  <si>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</si>
  <si>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</si>
  <si>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</si>
  <si>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</si>
  <si>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</si>
  <si>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</si>
  <si>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</si>
  <si>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</si>
  <si>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</si>
  <si>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</si>
  <si>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</si>
  <si>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</si>
  <si>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</si>
  <si>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</si>
  <si>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</si>
  <si>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</si>
  <si>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</si>
  <si>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</si>
  <si>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</si>
  <si>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</si>
  <si>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</si>
  <si>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</si>
  <si>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</si>
  <si>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</si>
  <si>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</si>
  <si>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</si>
  <si>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</si>
  <si>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</si>
  <si>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</si>
  <si>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</si>
  <si>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</si>
  <si>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</si>
  <si>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</si>
  <si>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</si>
  <si>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</si>
  <si>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</si>
  <si>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</si>
  <si>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</si>
  <si>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</si>
  <si>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</si>
  <si>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</si>
  <si>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</si>
  <si>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</si>
  <si>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</si>
  <si>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</si>
  <si>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</si>
  <si>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</si>
  <si>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</si>
  <si>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</si>
  <si>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</si>
  <si>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</si>
  <si>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</si>
  <si>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</si>
  <si>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</si>
  <si>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</si>
  <si>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</si>
  <si>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</si>
  <si>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</si>
  <si>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</si>
  <si>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</si>
  <si>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</si>
  <si>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</si>
  <si>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</si>
  <si>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</si>
  <si>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</si>
  <si>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</si>
  <si>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</si>
  <si>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</si>
  <si>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</si>
  <si>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</si>
  <si>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</si>
  <si>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</si>
  <si>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</si>
  <si>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</si>
  <si>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</si>
  <si>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</si>
  <si>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</si>
  <si>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</si>
  <si>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</si>
  <si>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</si>
  <si>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</si>
  <si>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</si>
  <si>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</si>
  <si>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</si>
  <si>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</si>
  <si>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</si>
  <si>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</si>
  <si>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</si>
  <si>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</si>
  <si>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</si>
  <si>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</si>
  <si>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</si>
  <si>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</si>
  <si>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</si>
  <si>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</si>
  <si>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</si>
  <si>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</si>
  <si>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</si>
  <si>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</si>
  <si>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</si>
  <si>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</si>
  <si>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</si>
  <si>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</si>
  <si>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</si>
  <si>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</si>
  <si>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</si>
  <si>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</si>
  <si>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</si>
  <si>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</si>
  <si>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</si>
  <si>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</si>
  <si>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</si>
  <si>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</si>
  <si>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</si>
  <si>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</si>
  <si>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</si>
  <si>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</si>
  <si>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</si>
  <si>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</si>
  <si>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</si>
  <si>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</si>
  <si>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</si>
  <si>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</si>
  <si>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</si>
  <si>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</si>
  <si>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</si>
  <si>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</si>
  <si>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</si>
  <si>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</si>
  <si>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</si>
  <si>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</si>
  <si>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</si>
  <si>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</si>
  <si>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</si>
  <si>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</si>
  <si>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</si>
  <si>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</si>
  <si>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</si>
  <si>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</si>
  <si>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</si>
  <si>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</si>
  <si>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</si>
  <si>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</si>
  <si>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</si>
  <si>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</si>
  <si>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</si>
  <si>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</si>
  <si>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</si>
  <si>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</si>
  <si>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</si>
  <si>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</si>
  <si>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</si>
  <si>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</si>
  <si>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</si>
  <si>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</si>
  <si>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</si>
  <si>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</si>
  <si>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</si>
  <si>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</si>
  <si>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</si>
  <si>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</si>
  <si>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</si>
  <si>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</si>
  <si>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</si>
  <si>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</si>
  <si>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</si>
  <si>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</si>
  <si>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</si>
  <si>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</si>
  <si>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</si>
  <si>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</si>
  <si>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</si>
  <si>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</si>
  <si>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</si>
  <si>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</si>
  <si>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</si>
  <si>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</si>
  <si>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</si>
  <si>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</si>
  <si>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</si>
  <si>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</si>
  <si>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</si>
  <si>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</si>
  <si>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</si>
  <si>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</si>
  <si>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</si>
  <si>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</si>
  <si>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</si>
  <si>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</si>
  <si>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</si>
  <si>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</si>
  <si>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</si>
  <si>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</si>
  <si>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</si>
  <si>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</si>
  <si>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</si>
  <si>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</si>
  <si>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</si>
  <si>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</si>
  <si>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</si>
  <si>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</si>
  <si>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</si>
  <si>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</si>
  <si>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</si>
  <si>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</si>
  <si>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</si>
  <si>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</si>
  <si>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</si>
  <si>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</si>
  <si>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</si>
  <si>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</si>
  <si>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</si>
  <si>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</si>
  <si>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</si>
  <si>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</si>
  <si>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</si>
  <si>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</si>
  <si>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</si>
  <si>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</si>
  <si>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</si>
  <si>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</si>
  <si>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</si>
  <si>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</si>
  <si>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</si>
  <si>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</si>
  <si>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</si>
  <si>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</si>
  <si>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</si>
  <si>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</si>
  <si>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</si>
  <si>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</si>
  <si>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</si>
  <si>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</si>
  <si>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</si>
  <si>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</si>
  <si>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</si>
  <si>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</si>
  <si>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</si>
  <si>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</si>
  <si>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</si>
  <si>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</si>
  <si>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</si>
  <si>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</si>
  <si>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</si>
  <si>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</si>
  <si>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</si>
  <si>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</si>
  <si>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</si>
  <si>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</si>
  <si>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</si>
  <si>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</si>
  <si>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</si>
  <si>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</si>
  <si>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</si>
  <si>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</si>
  <si>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</si>
  <si>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</si>
  <si>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</si>
  <si>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</si>
  <si>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</si>
  <si>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</si>
  <si>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</si>
  <si>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</si>
  <si>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</si>
  <si>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</si>
  <si>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</si>
  <si>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</si>
  <si>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</si>
  <si>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</si>
  <si>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</si>
  <si>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</si>
  <si>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</si>
  <si>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</si>
  <si>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</si>
  <si>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</si>
  <si>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</si>
  <si>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</si>
  <si>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</si>
  <si>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</si>
  <si>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</si>
  <si>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</si>
  <si>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</si>
  <si>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</si>
  <si>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</si>
  <si>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</si>
  <si>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</si>
  <si>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</si>
  <si>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</si>
  <si>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</si>
  <si>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</si>
  <si>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</si>
  <si>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</si>
  <si>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</si>
  <si>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</si>
  <si>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</si>
  <si>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</si>
  <si>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</si>
  <si>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</si>
  <si>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</si>
  <si>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</si>
  <si>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</si>
  <si>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</si>
  <si>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</si>
  <si>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</si>
  <si>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</si>
  <si>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</si>
  <si>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</si>
  <si>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</si>
  <si>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</si>
  <si>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</si>
  <si>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</si>
  <si>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</si>
  <si>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</si>
  <si>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</si>
  <si>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</si>
  <si>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</si>
  <si>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</si>
  <si>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</si>
  <si>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</si>
  <si>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</si>
  <si>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</si>
  <si>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</si>
  <si>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</si>
  <si>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</si>
  <si>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</si>
  <si>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</si>
  <si>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</si>
  <si>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</si>
  <si>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</si>
  <si>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</si>
  <si>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</si>
  <si>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</si>
  <si>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</si>
  <si>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</si>
  <si>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</si>
  <si>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</si>
  <si>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</si>
  <si>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</si>
  <si>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</si>
  <si>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</si>
  <si>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</si>
  <si>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</si>
  <si>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</si>
  <si>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</si>
  <si>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</si>
  <si>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</si>
  <si>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</si>
  <si>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</si>
  <si>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</si>
  <si>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</si>
  <si>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</si>
  <si>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</si>
  <si>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</si>
  <si>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</si>
  <si>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</si>
  <si>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</si>
  <si>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</si>
  <si>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</si>
  <si>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</si>
  <si>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</si>
  <si>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</si>
  <si>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</si>
  <si>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</si>
  <si>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</si>
  <si>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</si>
  <si>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</si>
  <si>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</si>
  <si>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</si>
  <si>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</si>
  <si>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</si>
  <si>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</si>
  <si>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</si>
  <si>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</si>
  <si>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</si>
  <si>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</si>
  <si>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</si>
  <si>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</si>
  <si>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</si>
  <si>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</si>
  <si>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</si>
  <si>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</si>
  <si>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</si>
  <si>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</si>
  <si>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</si>
  <si>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</si>
  <si>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</si>
  <si>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</si>
  <si>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</si>
  <si>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</si>
  <si>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</si>
  <si>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</si>
  <si>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</si>
  <si>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</si>
  <si>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</si>
  <si>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</si>
  <si>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</si>
  <si>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</si>
  <si>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</si>
  <si>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</si>
  <si>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</si>
  <si>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</si>
  <si>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</si>
  <si>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</si>
  <si>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</si>
  <si>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</si>
  <si>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</si>
  <si>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</si>
  <si>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</si>
  <si>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</si>
  <si>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</si>
  <si>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</si>
  <si>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</si>
  <si>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</si>
  <si>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</si>
  <si>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</si>
  <si>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</si>
  <si>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</si>
  <si>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</si>
  <si>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</si>
  <si>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</si>
  <si>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</si>
  <si>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</si>
  <si>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</si>
  <si>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</si>
  <si>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</si>
  <si>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</si>
  <si>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</si>
  <si>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</si>
  <si>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</si>
  <si>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</si>
  <si>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</si>
  <si>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</si>
  <si>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</si>
  <si>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</si>
  <si>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</si>
  <si>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</si>
  <si>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</si>
  <si>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</si>
  <si>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</si>
  <si>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</si>
  <si>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</si>
  <si>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</si>
  <si>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</si>
  <si>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</si>
  <si>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</si>
  <si>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</si>
  <si>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</si>
  <si>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</si>
  <si>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</si>
  <si>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</si>
  <si>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</si>
  <si>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</si>
  <si>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</si>
  <si>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</si>
  <si>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</si>
  <si>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</si>
  <si>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</si>
  <si>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</si>
  <si>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</si>
  <si>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</si>
  <si>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</si>
  <si>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</si>
  <si>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</si>
  <si>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</si>
  <si>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</si>
  <si>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</si>
  <si>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</si>
  <si>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</si>
  <si>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</si>
  <si>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</si>
  <si>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</si>
  <si>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</si>
  <si>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</si>
  <si>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</si>
  <si>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</si>
  <si>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</si>
  <si>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</si>
  <si>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</si>
  <si>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</si>
  <si>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</si>
  <si>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</si>
  <si>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</si>
  <si>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</si>
  <si>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</si>
  <si>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</si>
  <si>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</si>
  <si>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</si>
  <si>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</si>
  <si>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</si>
  <si>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</si>
  <si>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</si>
  <si>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</si>
  <si>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</si>
  <si>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</si>
  <si>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</si>
  <si>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</si>
  <si>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</si>
  <si>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</si>
  <si>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</si>
  <si>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</si>
  <si>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</si>
  <si>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</si>
  <si>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</si>
  <si>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</si>
  <si>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</si>
  <si>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</si>
  <si>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</si>
  <si>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</si>
  <si>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</si>
  <si>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</si>
  <si>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</si>
  <si>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</si>
  <si>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</si>
  <si>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</si>
  <si>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</si>
  <si>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</si>
  <si>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</si>
  <si>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</si>
  <si>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</si>
  <si>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</si>
  <si>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</si>
  <si>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</si>
  <si>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</si>
  <si>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</si>
  <si>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</si>
  <si>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</si>
  <si>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</si>
  <si>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</si>
  <si>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</si>
  <si>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</si>
  <si>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</si>
  <si>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</si>
  <si>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</si>
  <si>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</si>
  <si>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</si>
  <si>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</si>
  <si>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</si>
  <si>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</si>
  <si>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</si>
  <si>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</si>
  <si>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</si>
  <si>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</si>
  <si>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</si>
  <si>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</si>
  <si>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</si>
  <si>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</si>
  <si>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</si>
  <si>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</si>
  <si>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</si>
  <si>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</si>
  <si>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</si>
  <si>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</si>
  <si>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</si>
  <si>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</si>
  <si>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</si>
  <si>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</si>
  <si>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</si>
  <si>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</si>
  <si>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</si>
  <si>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</si>
  <si>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</si>
  <si>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</si>
  <si>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</si>
  <si>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</si>
  <si>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</si>
  <si>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</si>
  <si>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</si>
  <si>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</si>
  <si>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</si>
  <si>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</si>
  <si>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</si>
  <si>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</si>
  <si>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</si>
  <si>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</si>
  <si>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</si>
  <si>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</si>
  <si>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</si>
  <si>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</si>
  <si>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</si>
  <si>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</si>
  <si>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</si>
  <si>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</si>
  <si>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</si>
  <si>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</si>
  <si>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</si>
  <si>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</si>
  <si>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</si>
  <si>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</si>
  <si>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</si>
  <si>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</si>
  <si>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</si>
  <si>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</si>
  <si>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</si>
  <si>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</si>
  <si>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</si>
  <si>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</si>
  <si>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</si>
  <si>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</si>
  <si>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</si>
  <si>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</si>
  <si>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</si>
  <si>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</si>
  <si>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</si>
  <si>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</si>
  <si>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</si>
  <si>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</si>
  <si>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</si>
  <si>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</si>
  <si>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</si>
  <si>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</si>
  <si>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</si>
  <si>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</si>
  <si>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</si>
  <si>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</si>
  <si>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</si>
  <si>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</si>
  <si>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</si>
  <si>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</si>
  <si>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</si>
  <si>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</si>
  <si>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</si>
  <si>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</si>
  <si>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</si>
  <si>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</si>
  <si>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</si>
  <si>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</si>
  <si>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</si>
  <si>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</si>
  <si>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</si>
  <si>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</si>
  <si>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</si>
  <si>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</si>
  <si>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</si>
  <si>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</si>
  <si>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</si>
  <si>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</si>
  <si>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</si>
  <si>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</si>
  <si>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</si>
  <si>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</si>
  <si>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</si>
  <si>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</si>
  <si>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</si>
  <si>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</si>
  <si>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</si>
  <si>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</si>
  <si>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</si>
  <si>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</si>
  <si>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</si>
  <si>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</si>
  <si>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</si>
  <si>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</si>
  <si>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</si>
  <si>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</si>
  <si>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</si>
  <si>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</si>
  <si>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</si>
  <si>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</si>
  <si>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</si>
  <si>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</si>
  <si>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</si>
  <si>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</si>
  <si>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</si>
  <si>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</si>
  <si>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</si>
  <si>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</si>
  <si>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</si>
  <si>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</si>
  <si>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</si>
  <si>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</si>
  <si>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</si>
  <si>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</si>
  <si>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</si>
  <si>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</si>
  <si>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</si>
  <si>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</si>
  <si>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</si>
  <si>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</si>
  <si>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</si>
  <si>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</si>
  <si>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</si>
  <si>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</si>
  <si>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</si>
  <si>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</si>
  <si>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</si>
  <si>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</si>
  <si>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</si>
  <si>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</si>
  <si>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</si>
  <si>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</si>
  <si>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</si>
  <si>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</si>
  <si>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</si>
  <si>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</si>
  <si>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</si>
  <si>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</si>
  <si>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</si>
  <si>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</si>
  <si>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</si>
  <si>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</si>
  <si>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</si>
  <si>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</si>
  <si>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</si>
  <si>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</si>
  <si>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</si>
  <si>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</si>
  <si>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</si>
  <si>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</si>
  <si>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</si>
  <si>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</si>
  <si>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</si>
  <si>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</si>
  <si>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</si>
  <si>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</si>
  <si>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</si>
  <si>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</si>
  <si>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</si>
  <si>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</si>
  <si>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</si>
  <si>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</si>
  <si>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</si>
  <si>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</si>
  <si>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</si>
  <si>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</si>
  <si>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</si>
  <si>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</si>
  <si>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</si>
  <si>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</si>
  <si>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</si>
  <si>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</si>
  <si>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</si>
  <si>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</si>
  <si>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</si>
  <si>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</si>
  <si>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</si>
  <si>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</si>
  <si>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</si>
  <si>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</si>
  <si>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</si>
  <si>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</si>
  <si>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</si>
  <si>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</si>
  <si>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</si>
  <si>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</si>
  <si>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</si>
  <si>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</si>
  <si>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</si>
  <si>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</si>
  <si>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</si>
  <si>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</si>
  <si>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</si>
  <si>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</si>
  <si>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</si>
  <si>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</si>
  <si>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</si>
  <si>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</si>
  <si>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</si>
  <si>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</si>
  <si>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</si>
  <si>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</si>
  <si>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</si>
  <si>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</si>
  <si>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</si>
  <si>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</si>
  <si>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</si>
  <si>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</si>
  <si>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</si>
  <si>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</si>
  <si>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</si>
  <si>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</si>
  <si>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</si>
  <si>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</si>
  <si>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</si>
  <si>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</si>
  <si>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</si>
  <si>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</si>
  <si>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</si>
  <si>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</si>
  <si>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</si>
  <si>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</si>
  <si>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</si>
  <si>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</si>
  <si>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</si>
  <si>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</si>
  <si>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</si>
  <si>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</si>
  <si>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</si>
  <si>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</si>
  <si>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</si>
  <si>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</si>
  <si>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</si>
  <si>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</si>
  <si>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</si>
  <si>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</si>
  <si>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</si>
  <si>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</si>
  <si>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</si>
  <si>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</si>
  <si>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</si>
  <si>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</si>
  <si>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</si>
  <si>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</si>
  <si>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</si>
  <si>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</si>
  <si>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</si>
  <si>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</si>
  <si>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</si>
  <si>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</si>
  <si>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</si>
  <si>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</si>
  <si>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</si>
  <si>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</si>
  <si>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</si>
  <si>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</si>
  <si>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</si>
  <si>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</si>
  <si>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</si>
  <si>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</si>
  <si>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</si>
  <si>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</si>
  <si>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</si>
  <si>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</si>
  <si>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</si>
  <si>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</si>
  <si>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</si>
  <si>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</si>
  <si>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</si>
  <si>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</si>
  <si>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</si>
  <si>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</si>
  <si>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</si>
  <si>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</si>
  <si>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</si>
  <si>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</si>
  <si>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</si>
  <si>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</si>
  <si>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</si>
  <si>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</si>
  <si>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</si>
  <si>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</si>
  <si>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</si>
  <si>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</si>
  <si>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</si>
  <si>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</si>
  <si>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</si>
  <si>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</si>
  <si>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</si>
  <si>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</si>
  <si>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</si>
  <si>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</si>
  <si>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</si>
  <si>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</si>
  <si>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</si>
  <si>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</si>
  <si>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</si>
  <si>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</si>
  <si>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</si>
  <si>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</si>
  <si>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</si>
  <si>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</si>
  <si>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</si>
  <si>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</si>
  <si>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</si>
  <si>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</si>
  <si>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</si>
  <si>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</si>
  <si>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</si>
  <si>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</si>
  <si>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</si>
  <si>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</si>
  <si>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</si>
  <si>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</si>
  <si>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</si>
  <si>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</si>
  <si>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</si>
  <si>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</si>
  <si>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</si>
  <si>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</si>
  <si>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</si>
  <si>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</si>
  <si>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</si>
  <si>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</si>
  <si>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</si>
  <si>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</si>
  <si>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</si>
  <si>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</si>
  <si>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</si>
  <si>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</si>
  <si>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</si>
  <si>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</si>
  <si>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</si>
  <si>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</si>
  <si>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</si>
  <si>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</si>
  <si>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</si>
  <si>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</si>
  <si>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</si>
  <si>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</si>
  <si>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</si>
  <si>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</si>
  <si>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</si>
  <si>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</si>
  <si>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</si>
  <si>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</si>
  <si>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</si>
  <si>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</si>
  <si>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</si>
  <si>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</si>
  <si>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</si>
  <si>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</si>
  <si>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</si>
  <si>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</si>
  <si>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</si>
  <si>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</si>
  <si>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</si>
  <si>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</si>
  <si>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</si>
  <si>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</si>
  <si>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</si>
  <si>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</si>
  <si>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</si>
  <si>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</si>
  <si>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</si>
  <si>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</si>
  <si>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</si>
  <si>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</si>
  <si>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</si>
  <si>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</si>
  <si>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</si>
  <si>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</si>
  <si>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</si>
  <si>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</si>
  <si>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</si>
  <si>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</si>
  <si>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</si>
  <si>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</si>
  <si>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</si>
  <si>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</si>
  <si>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</si>
  <si>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</si>
  <si>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</si>
  <si>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</si>
  <si>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</si>
  <si>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</si>
  <si>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</si>
  <si>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</si>
  <si>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</si>
  <si>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</si>
  <si>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</si>
  <si>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</si>
  <si>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</si>
  <si>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</si>
  <si>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</si>
  <si>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</si>
  <si>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</si>
  <si>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</si>
  <si>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</si>
  <si>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</si>
  <si>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</si>
  <si>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</si>
  <si>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</si>
  <si>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</si>
  <si>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</si>
  <si>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</si>
  <si>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</si>
  <si>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</si>
  <si>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</si>
  <si>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</si>
  <si>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</si>
  <si>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</si>
  <si>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</si>
  <si>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</si>
  <si>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</si>
  <si>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</si>
  <si>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</si>
  <si>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</si>
  <si>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</si>
  <si>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</si>
  <si>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</si>
  <si>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</si>
  <si>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</si>
  <si>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</si>
  <si>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</si>
  <si>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</si>
  <si>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</si>
  <si>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</si>
  <si>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</si>
  <si>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</si>
  <si>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</si>
  <si>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</si>
  <si>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</si>
  <si>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</si>
  <si>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</si>
  <si>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</si>
  <si>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</si>
  <si>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</si>
  <si>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</si>
  <si>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</si>
  <si>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</si>
  <si>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</si>
  <si>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</si>
  <si>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</si>
  <si>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</si>
  <si>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</si>
  <si>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</si>
  <si>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</si>
  <si>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</si>
  <si>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</si>
  <si>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</si>
  <si>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</si>
  <si>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</si>
  <si>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</si>
  <si>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</si>
  <si>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</si>
  <si>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</si>
  <si>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</si>
  <si>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</si>
  <si>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</si>
  <si>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</si>
  <si>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</si>
  <si>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</si>
  <si>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</si>
  <si>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</si>
  <si>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</si>
  <si>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</si>
  <si>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</si>
  <si>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</si>
  <si>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</si>
  <si>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</si>
  <si>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</si>
  <si>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</si>
  <si>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</si>
  <si>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</si>
  <si>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</si>
  <si>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</si>
  <si>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</si>
  <si>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</si>
  <si>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</si>
  <si>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</si>
  <si>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</si>
  <si>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</si>
  <si>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</si>
  <si>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</si>
  <si>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</si>
  <si>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</si>
  <si>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</si>
  <si>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</si>
  <si>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</si>
  <si>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</si>
  <si>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</si>
  <si>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</si>
  <si>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</si>
  <si>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</si>
  <si>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</si>
  <si>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</si>
  <si>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</si>
  <si>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</si>
  <si>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</si>
  <si>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</si>
  <si>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</si>
  <si>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</si>
  <si>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</si>
  <si>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</si>
  <si>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</si>
  <si>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</si>
  <si>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</si>
  <si>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</si>
  <si>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</si>
  <si>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</si>
  <si>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</si>
  <si>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</si>
  <si>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</si>
  <si>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</si>
  <si>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</si>
  <si>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</si>
  <si>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</si>
  <si>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</si>
  <si>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</si>
  <si>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</si>
  <si>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</si>
  <si>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</si>
  <si>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</si>
  <si>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</si>
  <si>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</si>
  <si>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</si>
  <si>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</si>
  <si>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</si>
  <si>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</si>
  <si>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</si>
  <si>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</si>
  <si>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</si>
  <si>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</si>
  <si>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</si>
  <si>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</si>
  <si>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</si>
  <si>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</si>
  <si>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</si>
  <si>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</si>
  <si>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</si>
  <si>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</si>
  <si>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</si>
  <si>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</si>
  <si>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</si>
  <si>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</si>
  <si>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</si>
  <si>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</si>
  <si>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</si>
  <si>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</si>
  <si>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</si>
  <si>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</si>
  <si>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</si>
  <si>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</si>
  <si>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</si>
  <si>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</si>
  <si>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</si>
  <si>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</si>
  <si>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</si>
  <si>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</si>
  <si>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</si>
  <si>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</si>
  <si>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</si>
  <si>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</si>
  <si>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</si>
  <si>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</si>
  <si>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</si>
  <si>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</si>
  <si>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</si>
  <si>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</si>
  <si>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</si>
  <si>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</si>
  <si>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</si>
  <si>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</si>
  <si>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</si>
  <si>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</si>
  <si>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</si>
  <si>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</si>
  <si>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</si>
  <si>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</si>
  <si>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</si>
  <si>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</si>
  <si>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</si>
  <si>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</si>
  <si>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</si>
  <si>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</si>
  <si>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</si>
  <si>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</si>
  <si>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</si>
  <si>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</si>
  <si>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</si>
  <si>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</si>
  <si>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</si>
  <si>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</si>
  <si>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</si>
  <si>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</si>
  <si>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</si>
  <si>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</si>
  <si>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</si>
  <si>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</si>
  <si>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</si>
  <si>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</si>
  <si>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</si>
  <si>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</si>
  <si>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</si>
  <si>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</si>
  <si>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</si>
  <si>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</si>
  <si>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</si>
  <si>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</si>
  <si>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</si>
  <si>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</si>
  <si>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</si>
  <si>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</si>
  <si>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</si>
  <si>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</si>
  <si>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</si>
  <si>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</si>
  <si>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</si>
  <si>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</si>
  <si>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</si>
  <si>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</si>
  <si>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</si>
  <si>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</si>
  <si>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</si>
  <si>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</si>
  <si>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</si>
  <si>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</si>
  <si>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</si>
  <si>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</si>
  <si>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</si>
  <si>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</si>
  <si>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</si>
  <si>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</si>
  <si>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</si>
  <si>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</si>
  <si>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</si>
  <si>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</si>
  <si>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</si>
  <si>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</si>
  <si>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</si>
  <si>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</si>
  <si>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</si>
  <si>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</si>
  <si>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</si>
  <si>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</si>
  <si>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</si>
  <si>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</si>
  <si>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</si>
  <si>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</si>
  <si>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</si>
  <si>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</si>
  <si>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</si>
  <si>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</si>
  <si>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</si>
  <si>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</si>
  <si>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</si>
  <si>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</si>
  <si>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</si>
  <si>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</si>
  <si>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</si>
  <si>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</si>
  <si>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</si>
  <si>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</si>
  <si>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</si>
  <si>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</si>
  <si>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</si>
  <si>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</si>
  <si>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</si>
  <si>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</si>
  <si>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</si>
  <si>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</si>
  <si>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</si>
  <si>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</si>
  <si>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</si>
  <si>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</si>
  <si>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</si>
  <si>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</si>
  <si>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</si>
  <si>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</si>
  <si>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</si>
  <si>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</si>
  <si>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</si>
  <si>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</si>
  <si>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</si>
  <si>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</si>
  <si>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</si>
  <si>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</si>
  <si>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</si>
  <si>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</si>
  <si>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</si>
  <si>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</si>
  <si>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</si>
  <si>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</si>
  <si>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</si>
  <si>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</si>
  <si>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</si>
  <si>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</si>
  <si>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</si>
  <si>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</si>
  <si>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</si>
  <si>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</si>
  <si>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</si>
  <si>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</si>
  <si>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</si>
  <si>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</si>
  <si>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</si>
  <si>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</si>
  <si>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</si>
  <si>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</si>
  <si>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</si>
  <si>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</si>
  <si>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</si>
  <si>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</si>
  <si>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</si>
  <si>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</si>
  <si>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</si>
  <si>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</si>
  <si>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</si>
  <si>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</si>
  <si>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</si>
  <si>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</si>
  <si>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</si>
  <si>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</si>
  <si>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</si>
  <si>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</si>
  <si>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</si>
  <si>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</si>
  <si>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</si>
  <si>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</si>
  <si>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</si>
  <si>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</si>
  <si>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</si>
  <si>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</si>
  <si>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</si>
  <si>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</si>
  <si>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</si>
  <si>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</si>
  <si>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</si>
  <si>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</si>
  <si>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</si>
  <si>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</si>
  <si>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</si>
  <si>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</si>
  <si>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</si>
  <si>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</si>
  <si>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</si>
  <si>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</si>
  <si>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</si>
  <si>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</si>
  <si>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</si>
  <si>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</si>
  <si>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</si>
  <si>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</si>
  <si>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</si>
  <si>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</si>
  <si>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</si>
  <si>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</si>
  <si>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</si>
  <si>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</si>
  <si>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</si>
  <si>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</si>
  <si>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</si>
  <si>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</si>
  <si>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</si>
  <si>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</si>
  <si>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</si>
  <si>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</si>
  <si>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</si>
  <si>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</si>
  <si>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</si>
  <si>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</si>
  <si>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</si>
  <si>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</si>
  <si>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</si>
  <si>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</si>
  <si>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</si>
  <si>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</si>
  <si>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</si>
  <si>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</si>
  <si>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</si>
  <si>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</si>
  <si>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</si>
  <si>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</si>
  <si>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</si>
  <si>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</si>
  <si>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</si>
  <si>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</si>
  <si>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</si>
  <si>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</si>
  <si>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</si>
  <si>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</si>
  <si>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</si>
  <si>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</si>
  <si>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</si>
  <si>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</si>
  <si>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</si>
  <si>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</si>
  <si>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</si>
  <si>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</si>
  <si>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</si>
  <si>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</si>
  <si>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</si>
  <si>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</si>
  <si>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</si>
  <si>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</si>
  <si>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</si>
  <si>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</si>
  <si>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</si>
  <si>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</si>
  <si>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</si>
  <si>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</si>
  <si>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</si>
  <si>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</si>
  <si>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</si>
  <si>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</si>
  <si>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</si>
  <si>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</si>
  <si>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</si>
  <si>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</si>
  <si>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</si>
  <si>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</si>
  <si>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</si>
  <si>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</si>
  <si>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</si>
  <si>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</si>
  <si>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</si>
  <si>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</si>
  <si>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</si>
  <si>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</si>
  <si>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</si>
  <si>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</si>
  <si>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</si>
  <si>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</si>
  <si>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</si>
  <si>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</si>
  <si>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</si>
  <si>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</si>
  <si>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</si>
  <si>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</si>
  <si>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</si>
  <si>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</si>
  <si>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</si>
  <si>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</si>
  <si>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</si>
  <si>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</si>
  <si>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</si>
  <si>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</si>
  <si>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</si>
  <si>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</si>
  <si>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</si>
  <si>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</si>
  <si>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</si>
  <si>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</si>
  <si>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</si>
  <si>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</si>
  <si>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</si>
  <si>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</si>
  <si>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</si>
  <si>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</si>
  <si>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</si>
  <si>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</si>
  <si>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</si>
  <si>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</si>
  <si>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</si>
  <si>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</si>
  <si>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</si>
  <si>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</si>
  <si>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</si>
  <si>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</si>
  <si>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</si>
  <si>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</si>
  <si>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</si>
  <si>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</si>
  <si>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</si>
  <si>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</si>
  <si>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</si>
  <si>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</si>
  <si>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</si>
  <si>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</si>
  <si>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</si>
  <si>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</si>
  <si>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</si>
  <si>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</si>
  <si>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</si>
  <si>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</si>
  <si>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</si>
  <si>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</si>
  <si>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</si>
  <si>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</si>
  <si>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</si>
  <si>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</si>
  <si>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</si>
  <si>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</si>
  <si>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</si>
  <si>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</si>
  <si>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</si>
  <si>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</si>
  <si>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</si>
  <si>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</si>
  <si>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</si>
  <si>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</si>
  <si>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</si>
  <si>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</si>
  <si>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</si>
  <si>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</si>
  <si>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</si>
  <si>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</si>
  <si>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</si>
  <si>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</si>
  <si>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</si>
  <si>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</si>
  <si>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</si>
  <si>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</si>
  <si>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</si>
  <si>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</si>
  <si>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</si>
  <si>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</si>
  <si>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</si>
  <si>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</si>
  <si>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</si>
  <si>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</si>
  <si>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</si>
  <si>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</si>
  <si>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</si>
  <si>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</si>
  <si>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</si>
  <si>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</si>
  <si>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</si>
  <si>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</si>
  <si>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</si>
  <si>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</si>
  <si>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</si>
  <si>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</si>
  <si>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</si>
  <si>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</si>
  <si>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</si>
  <si>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</si>
  <si>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</si>
  <si>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</si>
  <si>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</si>
  <si>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</si>
  <si>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</si>
  <si>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</si>
  <si>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</si>
  <si>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</si>
  <si>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</si>
  <si>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</si>
  <si>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</si>
  <si>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</si>
  <si>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</si>
  <si>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</si>
  <si>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</si>
  <si>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</si>
  <si>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</si>
  <si>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</si>
  <si>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</si>
  <si>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</si>
  <si>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</si>
  <si>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</si>
  <si>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</si>
  <si>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</si>
  <si>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</si>
  <si>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</si>
  <si>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</si>
  <si>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</si>
  <si>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</si>
  <si>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</si>
  <si>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</si>
  <si>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</si>
  <si>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</si>
  <si>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</si>
  <si>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</si>
  <si>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</si>
  <si>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</si>
  <si>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</si>
  <si>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</si>
  <si>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</si>
  <si>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</si>
  <si>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</si>
  <si>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</si>
  <si>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</si>
  <si>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</si>
  <si>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</si>
  <si>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</si>
  <si>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</si>
  <si>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</si>
  <si>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</si>
  <si>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</si>
  <si>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</si>
  <si>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</si>
  <si>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</si>
  <si>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</si>
  <si>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</si>
  <si>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</si>
  <si>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</si>
  <si>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</si>
  <si>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</si>
  <si>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</si>
  <si>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</si>
  <si>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</si>
  <si>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</si>
  <si>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</si>
  <si>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</si>
  <si>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</si>
  <si>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</si>
  <si>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</si>
  <si>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</si>
  <si>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</si>
  <si>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</si>
  <si>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</si>
  <si>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</si>
  <si>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</si>
  <si>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</si>
  <si>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</si>
  <si>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</si>
  <si>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</si>
  <si>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</si>
  <si>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</si>
  <si>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</si>
  <si>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</si>
  <si>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</si>
  <si>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</si>
  <si>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</si>
  <si>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</si>
  <si>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</si>
  <si>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</si>
  <si>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</si>
  <si>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</si>
  <si>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</si>
  <si>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</si>
  <si>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</si>
  <si>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</si>
  <si>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</si>
  <si>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</si>
  <si>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</si>
  <si>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</si>
  <si>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</si>
  <si>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</si>
  <si>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</si>
  <si>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</si>
  <si>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</si>
  <si>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</si>
  <si>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</si>
  <si>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</si>
  <si>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</si>
  <si>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</si>
  <si>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</si>
  <si>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</si>
  <si>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</si>
  <si>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</si>
  <si>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</si>
  <si>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</si>
  <si>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</si>
  <si>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</si>
  <si>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</si>
  <si>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</si>
  <si>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</si>
  <si>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</si>
  <si>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</si>
  <si>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</si>
  <si>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</si>
  <si>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</si>
  <si>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</si>
  <si>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</si>
  <si>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</si>
  <si>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</si>
  <si>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</si>
  <si>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</si>
  <si>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</si>
  <si>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</si>
  <si>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</si>
  <si>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</si>
  <si>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</si>
  <si>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</si>
  <si>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</si>
  <si>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</si>
  <si>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</si>
  <si>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</si>
  <si>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</si>
  <si>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</si>
  <si>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</si>
  <si>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</si>
  <si>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</si>
  <si>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</si>
  <si>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</si>
  <si>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</si>
  <si>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</si>
  <si>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</si>
  <si>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</si>
  <si>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</si>
  <si>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</si>
  <si>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</si>
  <si>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</si>
  <si>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</si>
  <si>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</si>
  <si>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</si>
  <si>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</si>
  <si>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</si>
  <si>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</si>
  <si>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</si>
  <si>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</si>
  <si>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</si>
  <si>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</si>
  <si>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</si>
  <si>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</si>
  <si>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</si>
  <si>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</si>
  <si>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</si>
  <si>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</si>
  <si>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</si>
  <si>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</si>
  <si>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</si>
  <si>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</si>
  <si>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</si>
  <si>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</si>
  <si>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</si>
  <si>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</si>
  <si>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</si>
  <si>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</si>
  <si>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</si>
  <si>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</si>
  <si>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</si>
  <si>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</si>
  <si>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</si>
  <si>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</si>
  <si>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</si>
  <si>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</si>
  <si>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</si>
  <si>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</si>
  <si>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</si>
  <si>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</si>
  <si>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</si>
  <si>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</si>
  <si>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</si>
  <si>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</si>
  <si>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</si>
  <si>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</si>
  <si>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</si>
  <si>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</si>
  <si>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</si>
  <si>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</si>
  <si>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</si>
  <si>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</si>
  <si>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</si>
  <si>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</si>
  <si>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</si>
  <si>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</si>
  <si>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</si>
  <si>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</si>
  <si>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</si>
  <si>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</si>
  <si>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</si>
  <si>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</si>
  <si>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</si>
  <si>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</si>
  <si>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</si>
  <si>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</si>
  <si>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</si>
  <si>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</si>
  <si>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</si>
  <si>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</si>
  <si>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</si>
  <si>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</si>
  <si>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</si>
  <si>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</si>
  <si>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</si>
  <si>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</si>
  <si>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</si>
  <si>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</si>
  <si>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</si>
  <si>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</si>
  <si>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</si>
  <si>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</si>
  <si>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</si>
  <si>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</si>
  <si>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</si>
  <si>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</si>
  <si>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</si>
  <si>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</si>
  <si>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</si>
  <si>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</si>
  <si>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</si>
  <si>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</si>
  <si>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</si>
  <si>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</si>
  <si>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</si>
  <si>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</si>
  <si>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</si>
  <si>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</si>
  <si>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</si>
  <si>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</si>
  <si>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</si>
  <si>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</si>
  <si>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</si>
  <si>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</si>
  <si>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</si>
  <si>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</si>
  <si>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</si>
  <si>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</si>
  <si>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</si>
  <si>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</si>
  <si>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</si>
  <si>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</si>
  <si>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</si>
  <si>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</si>
  <si>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</si>
  <si>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</si>
  <si>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</si>
  <si>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</si>
  <si>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</si>
  <si>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</si>
  <si>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</si>
  <si>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</si>
  <si>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</si>
  <si>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</si>
  <si>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</si>
  <si>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</si>
  <si>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</si>
  <si>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</si>
  <si>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</si>
  <si>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</si>
  <si>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</si>
  <si>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</si>
  <si>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</si>
  <si>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</si>
  <si>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</si>
  <si>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</si>
  <si>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</si>
  <si>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</si>
  <si>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</si>
  <si>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</si>
  <si>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</si>
  <si>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</si>
  <si>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</si>
  <si>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</si>
  <si>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</si>
  <si>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</si>
  <si>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</si>
  <si>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</si>
  <si>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</si>
  <si>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</si>
  <si>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</si>
  <si>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</si>
  <si>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</si>
  <si>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</si>
  <si>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</si>
  <si>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</si>
  <si>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</si>
  <si>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</si>
  <si>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</si>
  <si>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</si>
  <si>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</si>
  <si>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</si>
  <si>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</si>
  <si>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</si>
  <si>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</si>
  <si>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</si>
  <si>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</si>
  <si>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</si>
  <si>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</si>
  <si>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</si>
  <si>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</si>
  <si>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</si>
  <si>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</si>
  <si>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</si>
  <si>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</si>
  <si>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</si>
  <si>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</si>
  <si>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</si>
  <si>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</si>
  <si>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</si>
  <si>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</si>
  <si>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</si>
  <si>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</si>
  <si>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</si>
  <si>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</si>
  <si>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</si>
  <si>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</si>
  <si>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</si>
  <si>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</si>
  <si>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</si>
  <si>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</si>
  <si>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</si>
  <si>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</si>
  <si>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</si>
  <si>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</si>
  <si>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</si>
  <si>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</si>
  <si>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</si>
  <si>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</si>
  <si>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</si>
  <si>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</si>
  <si>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</si>
  <si>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</si>
  <si>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</si>
  <si>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</si>
  <si>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</si>
  <si>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</si>
  <si>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</si>
  <si>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</si>
  <si>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</si>
  <si>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</si>
  <si>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</si>
  <si>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</si>
  <si>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</si>
  <si>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</si>
  <si>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</si>
  <si>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</si>
  <si>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</si>
  <si>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</si>
  <si>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</si>
  <si>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</si>
  <si>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</si>
  <si>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</si>
  <si>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</si>
  <si>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</si>
  <si>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</si>
  <si>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</si>
  <si>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</si>
  <si>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</si>
  <si>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</si>
  <si>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</si>
  <si>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</si>
  <si>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</si>
  <si>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</si>
  <si>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</si>
  <si>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</si>
  <si>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</si>
  <si>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</si>
  <si>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</si>
  <si>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</si>
  <si>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</si>
  <si>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</si>
  <si>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</si>
  <si>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</si>
  <si>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</si>
  <si>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</si>
  <si>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</si>
  <si>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</si>
  <si>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</si>
  <si>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</si>
  <si>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</si>
  <si>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</si>
  <si>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</si>
  <si>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</si>
  <si>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</si>
  <si>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</si>
  <si>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</si>
  <si>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</si>
  <si>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</si>
  <si>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</si>
  <si>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</si>
  <si>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</si>
  <si>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</si>
  <si>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</si>
  <si>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</si>
  <si>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</si>
  <si>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</si>
  <si>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</si>
  <si>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</si>
  <si>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</si>
  <si>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</si>
  <si>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</si>
  <si>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</si>
  <si>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</si>
  <si>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</si>
  <si>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</si>
  <si>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</si>
  <si>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</si>
  <si>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</si>
  <si>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</si>
  <si>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</si>
  <si>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</si>
  <si>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</si>
  <si>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</si>
  <si>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</si>
  <si>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</si>
  <si>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</si>
  <si>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</si>
  <si>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</si>
  <si>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</si>
  <si>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</si>
  <si>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</si>
  <si>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</si>
  <si>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</si>
  <si>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</si>
  <si>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</si>
  <si>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</si>
  <si>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</si>
  <si>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</si>
  <si>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</si>
  <si>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</si>
  <si>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</si>
  <si>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</si>
  <si>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</si>
  <si>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</si>
  <si>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</si>
  <si>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</si>
  <si>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</si>
  <si>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</si>
  <si>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</si>
  <si>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</si>
  <si>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</si>
  <si>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</si>
  <si>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</si>
  <si>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</si>
  <si>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</si>
  <si>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</si>
  <si>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</si>
  <si>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</si>
  <si>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</si>
  <si>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</si>
  <si>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</si>
  <si>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</si>
  <si>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</si>
  <si>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</si>
  <si>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</si>
  <si>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</si>
  <si>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</si>
  <si>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</si>
  <si>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</si>
  <si>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</si>
  <si>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</si>
  <si>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</si>
  <si>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</si>
  <si>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</si>
  <si>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</si>
  <si>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</si>
  <si>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</si>
  <si>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</si>
  <si>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</si>
  <si>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</si>
  <si>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</si>
  <si>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</si>
  <si>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</si>
  <si>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</si>
  <si>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</si>
  <si>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</si>
  <si>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</si>
  <si>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</si>
  <si>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</si>
  <si>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</si>
  <si>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</si>
  <si>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</si>
  <si>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</si>
  <si>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</si>
  <si>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</si>
  <si>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</si>
  <si>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</si>
  <si>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</si>
  <si>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</si>
  <si>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</si>
  <si>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</si>
  <si>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</si>
  <si>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</si>
  <si>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</si>
  <si>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</si>
  <si>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</si>
  <si>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</si>
  <si>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</si>
  <si>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</si>
  <si>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</si>
  <si>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</si>
  <si>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</si>
  <si>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</si>
  <si>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</si>
  <si>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</si>
  <si>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</si>
  <si>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</si>
  <si>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</si>
  <si>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</si>
  <si>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</si>
  <si>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</si>
  <si>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</si>
  <si>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</si>
  <si>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</si>
  <si>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</si>
  <si>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</si>
  <si>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</si>
  <si>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</si>
  <si>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</si>
  <si>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</si>
  <si>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</si>
  <si>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</si>
  <si>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</si>
  <si>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</si>
  <si>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</si>
  <si>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</si>
  <si>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</si>
  <si>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</si>
  <si>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</si>
  <si>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</si>
  <si>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</si>
  <si>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</si>
  <si>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</si>
  <si>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</si>
  <si>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</si>
  <si>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</si>
  <si>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</si>
  <si>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</si>
  <si>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</si>
  <si>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</si>
  <si>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</si>
  <si>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</si>
  <si>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</si>
  <si>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</si>
  <si>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</si>
  <si>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</si>
  <si>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</si>
  <si>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</si>
  <si>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</si>
  <si>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</si>
  <si>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</si>
  <si>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</si>
  <si>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</si>
  <si>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</si>
  <si>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</si>
  <si>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</si>
  <si>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</si>
  <si>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</si>
  <si>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</si>
  <si>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</si>
  <si>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</si>
  <si>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</si>
  <si>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</si>
  <si>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</si>
  <si>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</si>
  <si>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</si>
  <si>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</si>
  <si>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</si>
  <si>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</si>
  <si>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</si>
  <si>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</si>
  <si>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</si>
  <si>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</si>
  <si>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</si>
  <si>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</si>
  <si>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</si>
  <si>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</si>
  <si>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</si>
  <si>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</si>
  <si>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</si>
  <si>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</si>
  <si>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</si>
  <si>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</si>
  <si>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FRANCISCO ANDRES MENA CERON</t>
  </si>
  <si>
    <t>1085256749</t>
  </si>
  <si>
    <t xml:space="preserve">CARRERA 10 A NUMERO 5-27 </t>
  </si>
  <si>
    <t>3003266060</t>
  </si>
  <si>
    <t>Funaprom</t>
  </si>
  <si>
    <t>017</t>
  </si>
  <si>
    <t>Diseñar el plan  de acción (desde  el POAI) para la  implementación  de la modalidad,  acorde con la
política pública, el proyecto pedagógico del ICBF, las  características  de la modalidad  de atención y las
condiciones particulares de la comunidad, la  familia el niño  la niña. 
- Diseñar estrategias para la ejecución, monitoreo y evaluación de la política de primera infancia y la modalidad según niveles de corresponsabilid ad - Coordinar la sistematización de la información sobre la implementación de la atención a la primera infancia, para dar cuenta de los resultados e impacto del programa en el municipio y la modalidad en cada agente participante - Establecer alianzas interinstitucional es con entidades u organizaciones del municipio para promover el trabajo en red entre familias y las organizaciones sociales y comunitarias. - Orientar procesos formativos y su cumplimiento en educación inicial, con base en los conocimientos pedagógicos (construcción del plan formación a familias)</t>
  </si>
  <si>
    <t>Fundacion Manos Amigas</t>
  </si>
  <si>
    <t>015</t>
  </si>
  <si>
    <t>Diseñar el plan de acción (desde el POAI) para la implementación de la modalidad, acorde con la política pública, el proyecto pedagógico del ICBF, las características de la modalidad de atención y las condiciones particulares de la comunidad, la familia el niño y la niña. Diseñar estrategias para la ejecución, monitoreo y evaluación de la política de primera infancia y la modalidad según niveles de corresponsabilidad</t>
  </si>
  <si>
    <t>Fundacion ASDISI</t>
  </si>
  <si>
    <t>Pastoral Social</t>
  </si>
  <si>
    <t>Fundacion Afecto -Fundafecto</t>
  </si>
  <si>
    <t>021</t>
  </si>
  <si>
    <t>013</t>
  </si>
  <si>
    <t>014</t>
  </si>
  <si>
    <t>Promover acciones para visibilizar la población de primera infancia e infancia en situación de discapacidad, además de fortalecer procesos de educación inicial con niños y niñas menos de 6 años y garantizar el cumplimiento de sus derechos, teniendo en cuenta la política pública de discapacidad y la política pública de primera infancia.</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</si>
  <si>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</si>
  <si>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En el marco del convenio de prestación de servicios el contratista se desempeñó en • Diseñar el plan de acción (desde el POAI) para la implementación de la modalidad, acorde con la política pública, el proyecto pedagógico del ICBF, las características de la modalidad de atención y las condiciones particulares de la comunidad, la familia el niño y la niña. • Diseñar estrategias para la ejecución, monitoreo y evaluación de la política de primera infancia y la modalidad según niveles de corresponsabilid ad. • Coordinar y monitorear las funciones del equipo humano a su cargo, promoviendo permanentement e la participación, innovación y motivación del equipo. • Coordinar la sistematización de la información sobre la implementación de la atención a la primera infancia, para dar cuenta de los resultados e impacto del programa en el municipio y la modalidad en cada agente participante. • Establecer alianzas interinstitucional es con entidades u organismos del municipio para promover el trabajo en red entre las familias y las organizaciones</t>
  </si>
  <si>
    <t>19002162020</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</si>
  <si>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</si>
  <si>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crarrera 10a numero 5-27</t>
  </si>
  <si>
    <t>fundacioncoexistir@hotmail.com</t>
  </si>
  <si>
    <t>DRA.Karen Villota</t>
  </si>
  <si>
    <t>001</t>
  </si>
  <si>
    <t>en cumplimiento de su labor social, profesional,ofrece a comunidades vulnerablesel servicio de asesorias y acompañamiento integral en lo referente a procesos en derecho familiar y para cumplir con dicho objetivo fue necesario contar con la FUNDACION COEXISTIR, en lo referente al fortalecimiento de vinculos familiares, trabajo con derechos de primera infancia, trabajo con adulto mayor y representatividad en el contexto social cultural. concientizacion , sencibilizacion y empoderamiento de los derechos del menor, ademas de compañamiento a las potenciales detecciones de vulneracion del codigo de infancia y adolescencia LA FUNDACION COEXISTIRa mediado en la realizacion de conferencias destinadas al aprendizaje ya ctualizacion en los campos de :DESARROLLO EMPRESARIAL, COACHING EMPRESARIAL, CCOMPETITIVIDAD Y LIDERAZFO, GESTION DEL TRABAJO EN AEQUIPO, ATENCION AL PUBLICO . igualmente preciso sis servicios en la seleccion gestion de talento humano, aplicaicon realizacion de entravistas psicotecnicas</t>
  </si>
  <si>
    <t>025</t>
  </si>
  <si>
    <t xml:space="preserve">PRIMERO: LA DRA. KAREN VILLOTA JACOME, en cumplimiento de su labor social, profesional, tiene como objeto promover una cultura ciudadana de la legalidad en la inversión de los recursos públicos destinados a la atención de los niños y niñas; a través de transparencia en la vinculación de las familias, instituciones y organizaciones sociales para el control social de estos recursos, pare el cumplimiento de dicho objeto fue necesario contratar a la FUNDACION COEXISTIR quien teniendo en cuenta el marco legal de la ley 1804 de 2016 Por la cual se establece la política de estado para el desarrollo integral de la primera infancia de cero a siempre, la ley CONPES 3654 de 2010 en donde se presenta lineamientos de política para realizar la socialización de los servicios de atención públicos, como parte de control social, el cual se centra en la interacción del Estado y los ciudadanos, con el fin de desarrollar una cultura de legalidad y transparencia Y la constitución política de Colombia. Para el cumplimiento en lo referente al fortalecimiento de vínculos familiares, trabajo con integral en lo referente a procesos en derecho, Participar en las estrategias de planeación, seguimiento y evaluación del proceso, así como dar apoyo a las y los agentes educativos para el diseño de estrategias acorde a la caracterización de niños y niñas, familias y entorno comunitario, Participar en las capacitaciones que cualifiquen la atención de todos los procesos que aplique al área así como dar a conocer a las familias la ruta de atención en caso de vulneración de derechos de los niños y niñas. SEGUNDO: LA FUNDACION COEXISTIR, ha mediado en la realización de conferencias destinadas al aprendizaje dando cumpliendo con los principios básicos de calidad, equidad, derechos de primera infancia educación salud, nutrición , asesorías y acompañamiento procesos pedagógicos, convivencia, salud, nutrición y seguridad, y la ruta de atención en casos de  vulneración de derechos de los niños y niñas.
La fundación , ha mediado en la realización de conferencias destinadas al aprendizaje dando cumplimiento con los principios básicos de calidad, equidad solidaridad participación y eficacia,  que compromete con las realidades  sociales  a través de  ejecución de proyectos que tengan un alto impacto social, los cuales sean sostenibles e idóneos para la comunidad, favoreciendo de forma directa a la población en primera infancia, y sus familias y la interacción de las capacidades de cuidado y crianza 
</t>
  </si>
  <si>
    <t>005</t>
  </si>
  <si>
    <t xml:space="preserve">1. Identificar, buscar y vincular a 120 familias del territorio focalizado a través de visitas domiciliarias o sesiones comunitarias. 2. Diligenciar la Ficha de Caracterización Socio – Familiar respecto de cada una de las 120 familias vinculadas que le haya sido asignada. 3. Realizar acciones de direccionamiento y/o acompañamiento a las 120 familias asignadas para iniciar rutas de atención. 4. Elaborar y apoyar el desarrollo del Plan de Vida Familiar junto con cada una de las 120 familias asignadas. 5. Implementar con las 120 familias los encuentros grupales conforme al Plan de Formación y el Plan de Nivelación definidos. 6. Realizar intervenciones de facilitación en domicilio a cada una de las 120 familias asignadas. 7. Participar activamente en las estrategias de gestión del conocimiento para asegurar la calidad y la mejora continua en la intervención con las 120 familias.  </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</si>
  <si>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</si>
  <si>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2021-66-10001552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</si>
</sst>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I5" zoomScale="86" zoomScaleNormal="86" zoomScaleSheetLayoutView="40" zoomScalePageLayoutView="40" workbookViewId="0">
      <selection activeCell="K21" sqref="K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2707</v>
      </c>
      <c r="D15" s="35"/>
      <c r="E15" s="35"/>
      <c r="F15" s="5"/>
      <c r="G15" s="32" t="s">
        <v>1168</v>
      </c>
      <c r="H15" s="103" t="s">
        <v>396</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900968332</v>
      </c>
      <c r="C20" s="5"/>
      <c r="D20" s="73"/>
      <c r="E20" s="5"/>
      <c r="F20" s="5"/>
      <c r="G20" s="5"/>
      <c r="H20" s="186"/>
      <c r="I20" s="149" t="s">
        <v>396</v>
      </c>
      <c r="J20" s="150" t="s">
        <v>874</v>
      </c>
      <c r="K20" s="151">
        <v>832629808</v>
      </c>
      <c r="L20" s="152"/>
      <c r="M20" s="152"/>
      <c r="N20" s="135">
        <f>+(M20-L20)/30</f>
        <v>0</v>
      </c>
      <c r="O20" s="138"/>
      <c r="U20" s="134"/>
      <c r="V20" s="105">
        <f ca="1">NOW()</f>
        <v>44192.666426157404</v>
      </c>
      <c r="W20" s="105">
        <f ca="1">NOW()</f>
        <v>44192.666426157404</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COEXISTIR</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2706</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2680</v>
      </c>
      <c r="C48" s="112" t="s">
        <v>32</v>
      </c>
      <c r="D48" s="110" t="s">
        <v>2681</v>
      </c>
      <c r="E48" s="145">
        <v>42401</v>
      </c>
      <c r="F48" s="145">
        <v>42719</v>
      </c>
      <c r="G48" s="160">
        <f>IF(AND(E48&lt;&gt;"",F48&lt;&gt;""),((F48-E48)/30),"")</f>
        <v>10.6</v>
      </c>
      <c r="H48" s="119" t="s">
        <v>2682</v>
      </c>
      <c r="I48" s="113" t="s">
        <v>110</v>
      </c>
      <c r="J48" s="113" t="s">
        <v>775</v>
      </c>
      <c r="K48" s="116">
        <v>16250000</v>
      </c>
      <c r="L48" s="115" t="s">
        <v>1148</v>
      </c>
      <c r="M48" s="117">
        <v>1</v>
      </c>
      <c r="N48" s="115" t="s">
        <v>2634</v>
      </c>
      <c r="O48" s="115" t="s">
        <v>26</v>
      </c>
      <c r="P48" s="78"/>
    </row>
    <row r="49" spans="1:16" s="6" customFormat="1" ht="24.75" customHeight="1" x14ac:dyDescent="0.25">
      <c r="A49" s="143">
        <v>2</v>
      </c>
      <c r="B49" s="111" t="s">
        <v>2683</v>
      </c>
      <c r="C49" s="112" t="s">
        <v>32</v>
      </c>
      <c r="D49" s="110" t="s">
        <v>2684</v>
      </c>
      <c r="E49" s="145">
        <v>42023</v>
      </c>
      <c r="F49" s="145">
        <v>42369</v>
      </c>
      <c r="G49" s="160">
        <f t="shared" ref="G49:G50" si="2">IF(AND(E49&lt;&gt;"",F49&lt;&gt;""),((F49-E49)/30),"")</f>
        <v>11.533333333333333</v>
      </c>
      <c r="H49" s="114" t="s">
        <v>2685</v>
      </c>
      <c r="I49" s="113" t="s">
        <v>110</v>
      </c>
      <c r="J49" s="113" t="s">
        <v>243</v>
      </c>
      <c r="K49" s="116">
        <v>24200000</v>
      </c>
      <c r="L49" s="115" t="s">
        <v>1148</v>
      </c>
      <c r="M49" s="117">
        <v>1</v>
      </c>
      <c r="N49" s="115" t="s">
        <v>2634</v>
      </c>
      <c r="O49" s="115" t="s">
        <v>26</v>
      </c>
      <c r="P49" s="78"/>
    </row>
    <row r="50" spans="1:16" s="6" customFormat="1" ht="24.75" customHeight="1" x14ac:dyDescent="0.25">
      <c r="A50" s="143">
        <v>3</v>
      </c>
      <c r="B50" s="111" t="s">
        <v>2686</v>
      </c>
      <c r="C50" s="112" t="s">
        <v>32</v>
      </c>
      <c r="D50" s="110" t="s">
        <v>2689</v>
      </c>
      <c r="E50" s="145">
        <v>43169</v>
      </c>
      <c r="F50" s="145">
        <v>43814</v>
      </c>
      <c r="G50" s="160">
        <f t="shared" si="2"/>
        <v>21.5</v>
      </c>
      <c r="H50" s="122" t="s">
        <v>2692</v>
      </c>
      <c r="I50" s="113" t="s">
        <v>110</v>
      </c>
      <c r="J50" s="113" t="s">
        <v>792</v>
      </c>
      <c r="K50" s="116">
        <v>16800000</v>
      </c>
      <c r="L50" s="115" t="s">
        <v>1148</v>
      </c>
      <c r="M50" s="117">
        <v>1</v>
      </c>
      <c r="N50" s="115" t="s">
        <v>2634</v>
      </c>
      <c r="O50" s="115" t="s">
        <v>26</v>
      </c>
      <c r="P50" s="78"/>
    </row>
    <row r="51" spans="1:16" s="6" customFormat="1" ht="24.75" customHeight="1" outlineLevel="1" x14ac:dyDescent="0.25">
      <c r="A51" s="143">
        <v>4</v>
      </c>
      <c r="B51" s="111" t="s">
        <v>2687</v>
      </c>
      <c r="C51" s="112" t="s">
        <v>32</v>
      </c>
      <c r="D51" s="110" t="s">
        <v>2690</v>
      </c>
      <c r="E51" s="145">
        <v>42401</v>
      </c>
      <c r="F51" s="145">
        <v>42521</v>
      </c>
      <c r="G51" s="160">
        <f t="shared" ref="G51:G107" si="3">IF(AND(E51&lt;&gt;"",F51&lt;&gt;""),((F51-E51)/30),"")</f>
        <v>4</v>
      </c>
      <c r="H51" s="114" t="s">
        <v>2693</v>
      </c>
      <c r="I51" s="113" t="s">
        <v>110</v>
      </c>
      <c r="J51" s="113" t="s">
        <v>804</v>
      </c>
      <c r="K51" s="116">
        <v>12586000</v>
      </c>
      <c r="L51" s="115" t="s">
        <v>1148</v>
      </c>
      <c r="M51" s="117">
        <v>1</v>
      </c>
      <c r="N51" s="115" t="s">
        <v>2634</v>
      </c>
      <c r="O51" s="115" t="s">
        <v>26</v>
      </c>
      <c r="P51" s="78"/>
    </row>
    <row r="52" spans="1:16" s="7" customFormat="1" ht="24.75" customHeight="1" outlineLevel="1" x14ac:dyDescent="0.25">
      <c r="A52" s="144">
        <v>5</v>
      </c>
      <c r="B52" s="111" t="s">
        <v>2688</v>
      </c>
      <c r="C52" s="112" t="s">
        <v>32</v>
      </c>
      <c r="D52" s="110" t="s">
        <v>2691</v>
      </c>
      <c r="E52" s="145">
        <v>42675</v>
      </c>
      <c r="F52" s="145">
        <v>43084</v>
      </c>
      <c r="G52" s="160">
        <f t="shared" si="3"/>
        <v>13.633333333333333</v>
      </c>
      <c r="H52" s="119" t="s">
        <v>2694</v>
      </c>
      <c r="I52" s="113" t="s">
        <v>1097</v>
      </c>
      <c r="J52" s="113" t="s">
        <v>1105</v>
      </c>
      <c r="K52" s="116">
        <v>34282710</v>
      </c>
      <c r="L52" s="115" t="s">
        <v>1148</v>
      </c>
      <c r="M52" s="117">
        <v>1</v>
      </c>
      <c r="N52" s="115" t="s">
        <v>2634</v>
      </c>
      <c r="O52" s="115" t="s">
        <v>26</v>
      </c>
      <c r="P52" s="79"/>
    </row>
    <row r="53" spans="1:16" s="7" customFormat="1" ht="24.75" customHeight="1" outlineLevel="1" x14ac:dyDescent="0.25">
      <c r="A53" s="144">
        <v>6</v>
      </c>
      <c r="B53" s="111" t="s">
        <v>2699</v>
      </c>
      <c r="C53" s="112" t="s">
        <v>32</v>
      </c>
      <c r="D53" s="110" t="s">
        <v>2700</v>
      </c>
      <c r="E53" s="145">
        <v>42917</v>
      </c>
      <c r="F53" s="145">
        <v>43221</v>
      </c>
      <c r="G53" s="160">
        <f t="shared" si="3"/>
        <v>10.133333333333333</v>
      </c>
      <c r="H53" s="119" t="s">
        <v>2701</v>
      </c>
      <c r="I53" s="113" t="s">
        <v>110</v>
      </c>
      <c r="J53" s="113" t="s">
        <v>769</v>
      </c>
      <c r="K53" s="116">
        <v>31406000</v>
      </c>
      <c r="L53" s="115" t="s">
        <v>1148</v>
      </c>
      <c r="M53" s="117">
        <v>1</v>
      </c>
      <c r="N53" s="115" t="s">
        <v>2634</v>
      </c>
      <c r="O53" s="115" t="s">
        <v>1148</v>
      </c>
      <c r="P53" s="79"/>
    </row>
    <row r="54" spans="1:16" s="7" customFormat="1" ht="24.75" customHeight="1" outlineLevel="1" x14ac:dyDescent="0.25">
      <c r="A54" s="144">
        <v>7</v>
      </c>
      <c r="B54" s="111" t="s">
        <v>2699</v>
      </c>
      <c r="C54" s="112" t="s">
        <v>32</v>
      </c>
      <c r="D54" s="110" t="s">
        <v>2702</v>
      </c>
      <c r="E54" s="145">
        <v>43466</v>
      </c>
      <c r="F54" s="145">
        <v>43815</v>
      </c>
      <c r="G54" s="160">
        <f t="shared" si="3"/>
        <v>11.633333333333333</v>
      </c>
      <c r="H54" s="119" t="s">
        <v>2703</v>
      </c>
      <c r="I54" s="113" t="s">
        <v>110</v>
      </c>
      <c r="J54" s="113" t="s">
        <v>769</v>
      </c>
      <c r="K54" s="118">
        <v>11533335</v>
      </c>
      <c r="L54" s="115" t="s">
        <v>1148</v>
      </c>
      <c r="M54" s="117">
        <v>1</v>
      </c>
      <c r="N54" s="115" t="s">
        <v>2634</v>
      </c>
      <c r="O54" s="115" t="s">
        <v>1148</v>
      </c>
      <c r="P54" s="79"/>
    </row>
    <row r="55" spans="1:16" s="7" customFormat="1" ht="24.75" customHeight="1" outlineLevel="1" x14ac:dyDescent="0.25">
      <c r="A55" s="144">
        <v>8</v>
      </c>
      <c r="B55" s="122" t="s">
        <v>2688</v>
      </c>
      <c r="C55" s="112" t="s">
        <v>32</v>
      </c>
      <c r="D55" s="110" t="s">
        <v>2704</v>
      </c>
      <c r="E55" s="145">
        <v>42843</v>
      </c>
      <c r="F55" s="145">
        <v>43069</v>
      </c>
      <c r="G55" s="160">
        <f t="shared" si="3"/>
        <v>7.5333333333333332</v>
      </c>
      <c r="H55" s="122" t="s">
        <v>2705</v>
      </c>
      <c r="I55" s="113" t="s">
        <v>421</v>
      </c>
      <c r="J55" s="113" t="s">
        <v>427</v>
      </c>
      <c r="K55" s="118">
        <v>20716667</v>
      </c>
      <c r="L55" s="115" t="s">
        <v>1148</v>
      </c>
      <c r="M55" s="117">
        <v>1</v>
      </c>
      <c r="N55" s="115" t="s">
        <v>2634</v>
      </c>
      <c r="O55" s="115" t="s">
        <v>1148</v>
      </c>
      <c r="P55" s="79"/>
    </row>
    <row r="56" spans="1:16" s="7" customFormat="1" ht="24.75" customHeight="1" outlineLevel="1" x14ac:dyDescent="0.25">
      <c r="A56" s="144">
        <v>9</v>
      </c>
      <c r="B56" s="111"/>
      <c r="C56" s="112"/>
      <c r="D56" s="110"/>
      <c r="E56" s="145"/>
      <c r="F56" s="145"/>
      <c r="G56" s="160" t="str">
        <f t="shared" si="3"/>
        <v/>
      </c>
      <c r="H56" s="122"/>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122"/>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2695</v>
      </c>
      <c r="E114" s="145">
        <v>43882</v>
      </c>
      <c r="F114" s="145">
        <v>44196</v>
      </c>
      <c r="G114" s="160">
        <f>IF(AND(E114&lt;&gt;"",F114&lt;&gt;""),((F114-E114)/30),"")</f>
        <v>10.466666666666667</v>
      </c>
      <c r="H114" s="122" t="s">
        <v>2696</v>
      </c>
      <c r="I114" s="121" t="s">
        <v>421</v>
      </c>
      <c r="J114" s="121" t="s">
        <v>434</v>
      </c>
      <c r="K114" s="123">
        <v>623614205</v>
      </c>
      <c r="L114" s="100" t="e">
        <f>+IF(AND(K114&gt;0,O114="Ejecución"),(K114/877802)*Tabla28[[#This Row],[% participación]],IF(AND(K114&gt;0,O114&lt;&gt;"Ejecución"),"-",""))</f>
        <v>#VALUE!</v>
      </c>
      <c r="M114" s="124" t="s">
        <v>1148</v>
      </c>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0.01</v>
      </c>
      <c r="G179" s="165">
        <f>IF(F179&gt;0,SUM(E179+F179),"")</f>
        <v>0.03</v>
      </c>
      <c r="H179" s="5"/>
      <c r="I179" s="221" t="s">
        <v>2671</v>
      </c>
      <c r="J179" s="221"/>
      <c r="K179" s="221"/>
      <c r="L179" s="221"/>
      <c r="M179" s="172">
        <v>0.04</v>
      </c>
      <c r="O179" s="8"/>
      <c r="Q179" s="19"/>
      <c r="R179" s="159">
        <f>IF(M179&gt;0,SUM(L179+M179),"")</f>
        <v>0.04</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24978894.239999998</v>
      </c>
      <c r="F185" s="92"/>
      <c r="G185" s="93"/>
      <c r="H185" s="88"/>
      <c r="I185" s="90" t="s">
        <v>2627</v>
      </c>
      <c r="J185" s="166">
        <f>+SUM(M179:M183)</f>
        <v>0.04</v>
      </c>
      <c r="K185" s="202" t="s">
        <v>2628</v>
      </c>
      <c r="L185" s="202"/>
      <c r="M185" s="94">
        <f>+J185*(SUM(K20:K35))</f>
        <v>33305192.32</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43782</v>
      </c>
      <c r="D193" s="5"/>
      <c r="E193" s="126">
        <v>5585</v>
      </c>
      <c r="F193" s="5"/>
      <c r="G193" s="5"/>
      <c r="H193" s="147" t="s">
        <v>2676</v>
      </c>
      <c r="J193" s="5"/>
      <c r="K193" s="127">
        <v>43881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2676</v>
      </c>
      <c r="D211" s="21"/>
      <c r="G211" s="27" t="s">
        <v>2620</v>
      </c>
      <c r="H211" s="148" t="s">
        <v>2678</v>
      </c>
      <c r="J211" s="27" t="s">
        <v>2622</v>
      </c>
      <c r="K211" s="148" t="s">
        <v>2697</v>
      </c>
      <c r="L211" s="21"/>
      <c r="M211" s="21"/>
      <c r="N211" s="21"/>
      <c r="O211" s="8"/>
    </row>
    <row r="212" spans="1:15" x14ac:dyDescent="0.25">
      <c r="A212" s="9"/>
      <c r="B212" s="27" t="s">
        <v>2619</v>
      </c>
      <c r="C212" s="147" t="s">
        <v>2677</v>
      </c>
      <c r="D212" s="21"/>
      <c r="G212" s="27" t="s">
        <v>2621</v>
      </c>
      <c r="H212" s="148" t="s">
        <v>2679</v>
      </c>
      <c r="J212" s="27" t="s">
        <v>2623</v>
      </c>
      <c r="K212" s="147" t="s">
        <v>2698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MI_Oferente_Singular!Print_Area</vt:lpstr>
      <vt:lpstr>MI_Oferente_Singular!Print_Titles</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danie</cp:lastModifiedBy>
  <cp:lastPrinted>2020-11-20T15:12:35Z</cp:lastPrinted>
  <dcterms:created xsi:type="dcterms:W3CDTF">2020-10-14T21:57:42Z</dcterms:created>
  <dcterms:modified xsi:type="dcterms:W3CDTF">2020-12-27T20:59:50Z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