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AÑO 2020\INFORME FINACIERO\DOCUMENTOS ICBF\fundacion cenabas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<sst xmlns="http://schemas.openxmlformats.org/spreadsheetml/2006/main" count="3233" uniqueCount="2715">
  <si>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</si>
  <si>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</si>
  <si>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</si>
  <si>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</si>
  <si>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</si>
  <si>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</si>
  <si>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</si>
  <si>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</si>
  <si>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</si>
  <si>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</si>
  <si>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</si>
  <si>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</si>
  <si>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</si>
  <si>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</si>
  <si>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</si>
  <si>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</si>
  <si>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</si>
  <si>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</si>
  <si>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</si>
  <si>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</si>
  <si>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</si>
  <si>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</si>
  <si>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</si>
  <si>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</si>
  <si>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</si>
  <si>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</si>
  <si>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</si>
  <si>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</si>
  <si>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</si>
  <si>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</si>
  <si>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</si>
  <si>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</si>
  <si>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</si>
  <si>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</si>
  <si>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</si>
  <si>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</si>
  <si>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</si>
  <si>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</si>
  <si>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</si>
  <si>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</si>
  <si>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</si>
  <si>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</si>
  <si>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</si>
  <si>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</si>
  <si>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</si>
  <si>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</si>
  <si>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</si>
  <si>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</si>
  <si>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</si>
  <si>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</si>
  <si>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</si>
  <si>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</si>
  <si>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</si>
  <si>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</si>
  <si>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</si>
  <si>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</si>
  <si>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</si>
  <si>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</si>
  <si>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</si>
  <si>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</si>
  <si>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</si>
  <si>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</si>
  <si>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</si>
  <si>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</si>
  <si>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</si>
  <si>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</si>
  <si>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</si>
  <si>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</si>
  <si>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</si>
  <si>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</si>
  <si>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</si>
  <si>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</si>
  <si>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</si>
  <si>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</si>
  <si>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</si>
  <si>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</si>
  <si>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</si>
  <si>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</si>
  <si>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</si>
  <si>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</si>
  <si>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</si>
  <si>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</si>
  <si>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</si>
  <si>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</si>
  <si>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</si>
  <si>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</si>
  <si>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</si>
  <si>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</si>
  <si>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</si>
  <si>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</si>
  <si>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</si>
  <si>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</si>
  <si>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</si>
  <si>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</si>
  <si>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</si>
  <si>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</si>
  <si>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</si>
  <si>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</si>
  <si>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</si>
  <si>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</si>
  <si>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</si>
  <si>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</si>
  <si>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</si>
  <si>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</si>
  <si>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</si>
  <si>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</si>
  <si>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</si>
  <si>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</si>
  <si>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</si>
  <si>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</si>
  <si>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</si>
  <si>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</si>
  <si>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</si>
  <si>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</si>
  <si>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</si>
  <si>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</si>
  <si>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</si>
  <si>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</si>
  <si>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</si>
  <si>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</si>
  <si>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</si>
  <si>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</si>
  <si>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</si>
  <si>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</si>
  <si>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</si>
  <si>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</si>
  <si>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</si>
  <si>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</si>
  <si>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</si>
  <si>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</si>
  <si>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</si>
  <si>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</si>
  <si>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</si>
  <si>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</si>
  <si>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</si>
  <si>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</si>
  <si>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</si>
  <si>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</si>
  <si>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</si>
  <si>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</si>
  <si>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</si>
  <si>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</si>
  <si>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</si>
  <si>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</si>
  <si>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</si>
  <si>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</si>
  <si>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</si>
  <si>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</si>
  <si>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</si>
  <si>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</si>
  <si>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</si>
  <si>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</si>
  <si>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</si>
  <si>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</si>
  <si>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</si>
  <si>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</si>
  <si>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</si>
  <si>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</si>
  <si>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</si>
  <si>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</si>
  <si>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</si>
  <si>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</si>
  <si>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</si>
  <si>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</si>
  <si>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</si>
  <si>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</si>
  <si>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</si>
  <si>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</si>
  <si>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</si>
  <si>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</si>
  <si>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</si>
  <si>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</si>
  <si>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</si>
  <si>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</si>
  <si>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</si>
  <si>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</si>
  <si>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</si>
  <si>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</si>
  <si>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</si>
  <si>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</si>
  <si>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</si>
  <si>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</si>
  <si>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</si>
  <si>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</si>
  <si>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</si>
  <si>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</si>
  <si>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</si>
  <si>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</si>
  <si>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</si>
  <si>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</si>
  <si>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</si>
  <si>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</si>
  <si>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</si>
  <si>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</si>
  <si>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</si>
  <si>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</si>
  <si>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</si>
  <si>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</si>
  <si>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</si>
  <si>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</si>
  <si>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</si>
  <si>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</si>
  <si>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</si>
  <si>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</si>
  <si>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</si>
  <si>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</si>
  <si>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</si>
  <si>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</si>
  <si>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</si>
  <si>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</si>
  <si>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</si>
  <si>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</si>
  <si>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</si>
  <si>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</si>
  <si>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</si>
  <si>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</si>
  <si>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</si>
  <si>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</si>
  <si>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</si>
  <si>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</si>
  <si>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</si>
  <si>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</si>
  <si>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</si>
  <si>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</si>
  <si>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</si>
  <si>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</si>
  <si>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</si>
  <si>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</si>
  <si>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</si>
  <si>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</si>
  <si>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</si>
  <si>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</si>
  <si>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</si>
  <si>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</si>
  <si>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</si>
  <si>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</si>
  <si>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</si>
  <si>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</si>
  <si>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</si>
  <si>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</si>
  <si>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</si>
  <si>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</si>
  <si>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</si>
  <si>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</si>
  <si>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</si>
  <si>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</si>
  <si>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</si>
  <si>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</si>
  <si>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</si>
  <si>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</si>
  <si>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</si>
  <si>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</si>
  <si>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</si>
  <si>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</si>
  <si>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</si>
  <si>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</si>
  <si>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</si>
  <si>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</si>
  <si>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</si>
  <si>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</si>
  <si>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</si>
  <si>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</si>
  <si>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</si>
  <si>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</si>
  <si>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</si>
  <si>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</si>
  <si>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</si>
  <si>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</si>
  <si>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</si>
  <si>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</si>
  <si>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</si>
  <si>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</si>
  <si>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</si>
  <si>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</si>
  <si>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</si>
  <si>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</si>
  <si>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</si>
  <si>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</si>
  <si>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</si>
  <si>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</si>
  <si>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</si>
  <si>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</si>
  <si>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</si>
  <si>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</si>
  <si>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</si>
  <si>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</si>
  <si>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</si>
  <si>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</si>
  <si>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</si>
  <si>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</si>
  <si>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</si>
  <si>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</si>
  <si>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</si>
  <si>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</si>
  <si>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</si>
  <si>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</si>
  <si>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</si>
  <si>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</si>
  <si>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</si>
  <si>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</si>
  <si>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</si>
  <si>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</si>
  <si>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</si>
  <si>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</si>
  <si>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</si>
  <si>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</si>
  <si>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</si>
  <si>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</si>
  <si>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</si>
  <si>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</si>
  <si>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</si>
  <si>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</si>
  <si>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</si>
  <si>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</si>
  <si>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</si>
  <si>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</si>
  <si>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</si>
  <si>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</si>
  <si>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</si>
  <si>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</si>
  <si>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</si>
  <si>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</si>
  <si>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</si>
  <si>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</si>
  <si>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</si>
  <si>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</si>
  <si>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</si>
  <si>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</si>
  <si>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</si>
  <si>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</si>
  <si>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</si>
  <si>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</si>
  <si>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</si>
  <si>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</si>
  <si>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</si>
  <si>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</si>
  <si>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</si>
  <si>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</si>
  <si>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</si>
  <si>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</si>
  <si>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</si>
  <si>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</si>
  <si>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</si>
  <si>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</si>
  <si>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</si>
  <si>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</si>
  <si>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</si>
  <si>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</si>
  <si>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</si>
  <si>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</si>
  <si>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</si>
  <si>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</si>
  <si>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</si>
  <si>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</si>
  <si>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</si>
  <si>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</si>
  <si>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</si>
  <si>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</si>
  <si>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</si>
  <si>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</si>
  <si>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</si>
  <si>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</si>
  <si>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</si>
  <si>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</si>
  <si>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</si>
  <si>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</si>
  <si>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</si>
  <si>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</si>
  <si>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</si>
  <si>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</si>
  <si>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</si>
  <si>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</si>
  <si>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</si>
  <si>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</si>
  <si>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</si>
  <si>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</si>
  <si>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</si>
  <si>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</si>
  <si>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</si>
  <si>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</si>
  <si>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</si>
  <si>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</si>
  <si>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</si>
  <si>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</si>
  <si>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</si>
  <si>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</si>
  <si>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</si>
  <si>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</si>
  <si>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</si>
  <si>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</si>
  <si>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</si>
  <si>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</si>
  <si>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</si>
  <si>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</si>
  <si>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</si>
  <si>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</si>
  <si>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</si>
  <si>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</si>
  <si>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</si>
  <si>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</si>
  <si>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</si>
  <si>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</si>
  <si>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</si>
  <si>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</si>
  <si>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</si>
  <si>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</si>
  <si>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</si>
  <si>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</si>
  <si>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</si>
  <si>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</si>
  <si>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</si>
  <si>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</si>
  <si>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</si>
  <si>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</si>
  <si>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</si>
  <si>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</si>
  <si>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</si>
  <si>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</si>
  <si>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</si>
  <si>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</si>
  <si>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</si>
  <si>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</si>
  <si>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</si>
  <si>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</si>
  <si>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</si>
  <si>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</si>
  <si>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</si>
  <si>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</si>
  <si>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</si>
  <si>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</si>
  <si>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</si>
  <si>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</si>
  <si>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</si>
  <si>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</si>
  <si>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</si>
  <si>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</si>
  <si>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</si>
  <si>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</si>
  <si>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</si>
  <si>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</si>
  <si>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</si>
  <si>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</si>
  <si>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</si>
  <si>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</si>
  <si>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</si>
  <si>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</si>
  <si>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</si>
  <si>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</si>
  <si>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</si>
  <si>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</si>
  <si>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</si>
  <si>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</si>
  <si>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</si>
  <si>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</si>
  <si>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</si>
  <si>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</si>
  <si>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</si>
  <si>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</si>
  <si>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</si>
  <si>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</si>
  <si>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</si>
  <si>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</si>
  <si>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</si>
  <si>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</si>
  <si>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</si>
  <si>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</si>
  <si>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</si>
  <si>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</si>
  <si>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</si>
  <si>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</si>
  <si>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</si>
  <si>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</si>
  <si>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</si>
  <si>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</si>
  <si>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</si>
  <si>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</si>
  <si>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</si>
  <si>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</si>
  <si>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</si>
  <si>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</si>
  <si>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</si>
  <si>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</si>
  <si>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</si>
  <si>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</si>
  <si>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</si>
  <si>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</si>
  <si>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</si>
  <si>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</si>
  <si>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</si>
  <si>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</si>
  <si>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</si>
  <si>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</si>
  <si>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</si>
  <si>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</si>
  <si>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</si>
  <si>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</si>
  <si>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</si>
  <si>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</si>
  <si>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</si>
  <si>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</si>
  <si>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</si>
  <si>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</si>
  <si>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</si>
  <si>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</si>
  <si>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</si>
  <si>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</si>
  <si>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</si>
  <si>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</si>
  <si>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</si>
  <si>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</si>
  <si>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</si>
  <si>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</si>
  <si>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</si>
  <si>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</si>
  <si>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</si>
  <si>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</si>
  <si>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</si>
  <si>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</si>
  <si>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</si>
  <si>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</si>
  <si>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</si>
  <si>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</si>
  <si>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</si>
  <si>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</si>
  <si>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</si>
  <si>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</si>
  <si>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</si>
  <si>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</si>
  <si>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</si>
  <si>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</si>
  <si>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</si>
  <si>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</si>
  <si>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</si>
  <si>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</si>
  <si>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</si>
  <si>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</si>
  <si>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</si>
  <si>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</si>
  <si>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</si>
  <si>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</si>
  <si>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</si>
  <si>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</si>
  <si>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</si>
  <si>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</si>
  <si>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</si>
  <si>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</si>
  <si>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</si>
  <si>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</si>
  <si>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</si>
  <si>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</si>
  <si>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</si>
  <si>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</si>
  <si>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</si>
  <si>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</si>
  <si>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</si>
  <si>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</si>
  <si>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</si>
  <si>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</si>
  <si>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</si>
  <si>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</si>
  <si>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</si>
  <si>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</si>
  <si>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</si>
  <si>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</si>
  <si>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</si>
  <si>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</si>
  <si>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</si>
  <si>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</si>
  <si>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</si>
  <si>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</si>
  <si>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</si>
  <si>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</si>
  <si>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</si>
  <si>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</si>
  <si>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</si>
  <si>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</si>
  <si>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</si>
  <si>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</si>
  <si>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</si>
  <si>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</si>
  <si>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</si>
  <si>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</si>
  <si>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</si>
  <si>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</si>
  <si>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</si>
  <si>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</si>
  <si>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</si>
  <si>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</si>
  <si>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</si>
  <si>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</si>
  <si>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</si>
  <si>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</si>
  <si>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</si>
  <si>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</si>
  <si>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</si>
  <si>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</si>
  <si>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</si>
  <si>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</si>
  <si>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</si>
  <si>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</si>
  <si>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</si>
  <si>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</si>
  <si>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</si>
  <si>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</si>
  <si>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</si>
  <si>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</si>
  <si>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</si>
  <si>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</si>
  <si>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</si>
  <si>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</si>
  <si>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</si>
  <si>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</si>
  <si>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</si>
  <si>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</si>
  <si>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</si>
  <si>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</si>
  <si>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</si>
  <si>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</si>
  <si>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</si>
  <si>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</si>
  <si>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</si>
  <si>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</si>
  <si>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</si>
  <si>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</si>
  <si>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</si>
  <si>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</si>
  <si>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</si>
  <si>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</si>
  <si>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</si>
  <si>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</si>
  <si>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</si>
  <si>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</si>
  <si>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</si>
  <si>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</si>
  <si>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</si>
  <si>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</si>
  <si>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</si>
  <si>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</si>
  <si>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</si>
  <si>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</si>
  <si>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</si>
  <si>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</si>
  <si>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</si>
  <si>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</si>
  <si>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</si>
  <si>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</si>
  <si>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</si>
  <si>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</si>
  <si>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</si>
  <si>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</si>
  <si>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</si>
  <si>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</si>
  <si>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</si>
  <si>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</si>
  <si>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</si>
  <si>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</si>
  <si>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</si>
  <si>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</si>
  <si>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</si>
  <si>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</si>
  <si>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</si>
  <si>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</si>
  <si>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</si>
  <si>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</si>
  <si>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</si>
  <si>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</si>
  <si>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</si>
  <si>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</si>
  <si>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</si>
  <si>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</si>
  <si>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</si>
  <si>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</si>
  <si>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</si>
  <si>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</si>
  <si>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</si>
  <si>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</si>
  <si>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</si>
  <si>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</si>
  <si>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</si>
  <si>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</si>
  <si>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</si>
  <si>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</si>
  <si>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</si>
  <si>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</si>
  <si>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</si>
  <si>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</si>
  <si>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</si>
  <si>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</si>
  <si>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</si>
  <si>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</si>
  <si>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</si>
  <si>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</si>
  <si>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</si>
  <si>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</si>
  <si>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</si>
  <si>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</si>
  <si>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</si>
  <si>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</si>
  <si>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</si>
  <si>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</si>
  <si>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</si>
  <si>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</si>
  <si>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</si>
  <si>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</si>
  <si>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</si>
  <si>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</si>
  <si>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</si>
  <si>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</si>
  <si>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</si>
  <si>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</si>
  <si>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</si>
  <si>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</si>
  <si>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</si>
  <si>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</si>
  <si>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</si>
  <si>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</si>
  <si>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</si>
  <si>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</si>
  <si>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</si>
  <si>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</si>
  <si>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</si>
  <si>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</si>
  <si>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</si>
  <si>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</si>
  <si>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</si>
  <si>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</si>
  <si>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</si>
  <si>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</si>
  <si>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</si>
  <si>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</si>
  <si>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</si>
  <si>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</si>
  <si>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</si>
  <si>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</si>
  <si>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</si>
  <si>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</si>
  <si>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</si>
  <si>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</si>
  <si>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</si>
  <si>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</si>
  <si>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</si>
  <si>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</si>
  <si>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</si>
  <si>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</si>
  <si>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</si>
  <si>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</si>
  <si>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</si>
  <si>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</si>
  <si>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</si>
  <si>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</si>
  <si>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</si>
  <si>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</si>
  <si>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</si>
  <si>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</si>
  <si>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</si>
  <si>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</si>
  <si>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</si>
  <si>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</si>
  <si>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</si>
  <si>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</si>
  <si>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</si>
  <si>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</si>
  <si>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</si>
  <si>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</si>
  <si>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</si>
  <si>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</si>
  <si>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</si>
  <si>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</si>
  <si>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</si>
  <si>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</si>
  <si>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</si>
  <si>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</si>
  <si>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</si>
  <si>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</si>
  <si>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</si>
  <si>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</si>
  <si>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</si>
  <si>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</si>
  <si>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</si>
  <si>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</si>
  <si>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</si>
  <si>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</si>
  <si>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</si>
  <si>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</si>
  <si>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</si>
  <si>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</si>
  <si>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</si>
  <si>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</si>
  <si>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</si>
  <si>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</si>
  <si>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</si>
  <si>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</si>
  <si>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</si>
  <si>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</si>
  <si>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</si>
  <si>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</si>
  <si>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</si>
  <si>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</si>
  <si>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</si>
  <si>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</si>
  <si>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</si>
  <si>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</si>
  <si>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</si>
  <si>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</si>
  <si>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</si>
  <si>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</si>
  <si>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</si>
  <si>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</si>
  <si>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</si>
  <si>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</si>
  <si>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</si>
  <si>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</si>
  <si>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</si>
  <si>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</si>
  <si>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</si>
  <si>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</si>
  <si>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</si>
  <si>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</si>
  <si>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</si>
  <si>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</si>
  <si>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</si>
  <si>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</si>
  <si>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</si>
  <si>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</si>
  <si>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</si>
  <si>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</si>
  <si>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</si>
  <si>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</si>
  <si>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</si>
  <si>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</si>
  <si>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</si>
  <si>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</si>
  <si>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</si>
  <si>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</si>
  <si>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</si>
  <si>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</si>
  <si>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</si>
  <si>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</si>
  <si>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</si>
  <si>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</si>
  <si>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</si>
  <si>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</si>
  <si>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</si>
  <si>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</si>
  <si>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</si>
  <si>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</si>
  <si>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</si>
  <si>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</si>
  <si>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</si>
  <si>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</si>
  <si>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</si>
  <si>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</si>
  <si>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</si>
  <si>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</si>
  <si>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</si>
  <si>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</si>
  <si>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</si>
  <si>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</si>
  <si>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</si>
  <si>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</si>
  <si>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</si>
  <si>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</si>
  <si>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</si>
  <si>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</si>
  <si>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</si>
  <si>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</si>
  <si>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</si>
  <si>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</si>
  <si>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</si>
  <si>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</si>
  <si>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</si>
  <si>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</si>
  <si>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</si>
  <si>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</si>
  <si>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</si>
  <si>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</si>
  <si>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</si>
  <si>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</si>
  <si>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</si>
  <si>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</si>
  <si>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</si>
  <si>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</si>
  <si>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</si>
  <si>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</si>
  <si>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</si>
  <si>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</si>
  <si>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</si>
  <si>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</si>
  <si>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</si>
  <si>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</si>
  <si>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</si>
  <si>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</si>
  <si>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</si>
  <si>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</si>
  <si>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</si>
  <si>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</si>
  <si>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</si>
  <si>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</si>
  <si>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</si>
  <si>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</si>
  <si>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</si>
  <si>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</si>
  <si>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</si>
  <si>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</si>
  <si>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</si>
  <si>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</si>
  <si>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</si>
  <si>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</si>
  <si>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</si>
  <si>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</si>
  <si>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</si>
  <si>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</si>
  <si>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</si>
  <si>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</si>
  <si>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</si>
  <si>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</si>
  <si>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</si>
  <si>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</si>
  <si>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</si>
  <si>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</si>
  <si>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</si>
  <si>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</si>
  <si>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</si>
  <si>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</si>
  <si>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</si>
  <si>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</si>
  <si>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</si>
  <si>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</si>
  <si>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</si>
  <si>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</si>
  <si>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</si>
  <si>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</si>
  <si>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</si>
  <si>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</si>
  <si>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</si>
  <si>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</si>
  <si>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</si>
  <si>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</si>
  <si>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</si>
  <si>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</si>
  <si>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</si>
  <si>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</si>
  <si>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</si>
  <si>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</si>
  <si>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</si>
  <si>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</si>
  <si>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</si>
  <si>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</si>
  <si>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</si>
  <si>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</si>
  <si>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</si>
  <si>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</si>
  <si>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</si>
  <si>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</si>
  <si>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</si>
  <si>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</si>
  <si>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</si>
  <si>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</si>
  <si>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</si>
  <si>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</si>
  <si>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</si>
  <si>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</si>
  <si>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</si>
  <si>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</si>
  <si>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</si>
  <si>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</si>
  <si>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</si>
  <si>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</si>
  <si>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</si>
  <si>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</si>
  <si>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</si>
  <si>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</si>
  <si>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</si>
  <si>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</si>
  <si>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</si>
  <si>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</si>
  <si>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</si>
  <si>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</si>
  <si>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</si>
  <si>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</si>
  <si>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</si>
  <si>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</si>
  <si>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</si>
  <si>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</si>
  <si>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</si>
  <si>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</si>
  <si>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</si>
  <si>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</si>
  <si>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</si>
  <si>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</si>
  <si>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</si>
  <si>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</si>
  <si>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</si>
  <si>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</si>
  <si>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</si>
  <si>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</si>
  <si>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</si>
  <si>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</si>
  <si>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</si>
  <si>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</si>
  <si>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</si>
  <si>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</si>
  <si>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</si>
  <si>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</si>
  <si>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</si>
  <si>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</si>
  <si>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</si>
  <si>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</si>
  <si>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</si>
  <si>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</si>
  <si>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</si>
  <si>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</si>
  <si>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</si>
  <si>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</si>
  <si>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</si>
  <si>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</si>
  <si>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</si>
  <si>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</si>
  <si>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</si>
  <si>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</si>
  <si>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</si>
  <si>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</si>
  <si>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</si>
  <si>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</si>
  <si>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</si>
  <si>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</si>
  <si>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</si>
  <si>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</si>
  <si>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</si>
  <si>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</si>
  <si>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</si>
  <si>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</si>
  <si>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</si>
  <si>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</si>
  <si>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</si>
  <si>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</si>
  <si>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</si>
  <si>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</si>
  <si>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</si>
  <si>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</si>
  <si>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</si>
  <si>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</si>
  <si>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</si>
  <si>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</si>
  <si>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</si>
  <si>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</si>
  <si>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</si>
  <si>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</si>
  <si>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</si>
  <si>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</si>
  <si>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</si>
  <si>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</si>
  <si>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</si>
  <si>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</si>
  <si>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</si>
  <si>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</si>
  <si>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</si>
  <si>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</si>
  <si>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</si>
  <si>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</si>
  <si>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</si>
  <si>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</si>
  <si>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</si>
  <si>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</si>
  <si>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</si>
  <si>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</si>
  <si>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</si>
  <si>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</si>
  <si>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</si>
  <si>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</si>
  <si>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</si>
  <si>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</si>
  <si>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</si>
  <si>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</si>
  <si>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</si>
  <si>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</si>
  <si>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</si>
  <si>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</si>
  <si>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</si>
  <si>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</si>
  <si>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</si>
  <si>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</si>
  <si>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</si>
  <si>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</si>
  <si>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</si>
  <si>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</si>
  <si>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</si>
  <si>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</si>
  <si>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</si>
  <si>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</si>
  <si>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</si>
  <si>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</si>
  <si>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</si>
  <si>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</si>
  <si>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</si>
  <si>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</si>
  <si>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</si>
  <si>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</si>
  <si>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</si>
  <si>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</si>
  <si>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</si>
  <si>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</si>
  <si>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</si>
  <si>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</si>
  <si>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</si>
  <si>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</si>
  <si>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</si>
  <si>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</si>
  <si>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</si>
  <si>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</si>
  <si>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</si>
  <si>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</si>
  <si>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</si>
  <si>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</si>
  <si>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</si>
  <si>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</si>
  <si>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</si>
  <si>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</si>
  <si>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</si>
  <si>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</si>
  <si>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</si>
  <si>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</si>
  <si>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</si>
  <si>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</si>
  <si>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</si>
  <si>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</si>
  <si>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</si>
  <si>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</si>
  <si>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</si>
  <si>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</si>
  <si>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</si>
  <si>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</si>
  <si>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</si>
  <si>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</si>
  <si>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</si>
  <si>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</si>
  <si>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</si>
  <si>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</si>
  <si>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</si>
  <si>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</si>
  <si>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</si>
  <si>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</si>
  <si>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</si>
  <si>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</si>
  <si>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</si>
  <si>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</si>
  <si>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</si>
  <si>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</si>
  <si>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</si>
  <si>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</si>
  <si>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</si>
  <si>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</si>
  <si>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</si>
  <si>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</si>
  <si>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</si>
  <si>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</si>
  <si>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</si>
  <si>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</si>
  <si>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</si>
  <si>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</si>
  <si>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</si>
  <si>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</si>
  <si>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</si>
  <si>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</si>
  <si>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</si>
  <si>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</si>
  <si>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</si>
  <si>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</si>
  <si>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</si>
  <si>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</si>
  <si>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</si>
  <si>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</si>
  <si>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</si>
  <si>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</si>
  <si>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</si>
  <si>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</si>
  <si>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</si>
  <si>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</si>
  <si>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</si>
  <si>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</si>
  <si>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</si>
  <si>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</si>
  <si>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</si>
  <si>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</si>
  <si>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</si>
  <si>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</si>
  <si>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</si>
  <si>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</si>
  <si>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</si>
  <si>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</si>
  <si>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</si>
  <si>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</si>
  <si>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</si>
  <si>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</si>
  <si>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</si>
  <si>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</si>
  <si>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</si>
  <si>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</si>
  <si>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</si>
  <si>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</si>
  <si>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</si>
  <si>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</si>
  <si>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</si>
  <si>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</si>
  <si>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</si>
  <si>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</si>
  <si>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</si>
  <si>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</si>
  <si>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</si>
  <si>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</si>
  <si>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</si>
  <si>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</si>
  <si>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</si>
  <si>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</si>
  <si>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</si>
  <si>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</si>
  <si>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</si>
  <si>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</si>
  <si>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</si>
  <si>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</si>
  <si>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</si>
  <si>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</si>
  <si>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</si>
  <si>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</si>
  <si>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</si>
  <si>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</si>
  <si>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</si>
  <si>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</si>
  <si>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</si>
  <si>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</si>
  <si>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</si>
  <si>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</si>
  <si>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</si>
  <si>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</si>
  <si>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</si>
  <si>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</si>
  <si>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</si>
  <si>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</si>
  <si>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</si>
  <si>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</si>
  <si>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</si>
  <si>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</si>
  <si>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</si>
  <si>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</si>
  <si>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</si>
  <si>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</si>
  <si>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</si>
  <si>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</si>
  <si>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</si>
  <si>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</si>
  <si>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</si>
  <si>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</si>
  <si>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</si>
  <si>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</si>
  <si>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</si>
  <si>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</si>
  <si>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</si>
  <si>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</si>
  <si>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</si>
  <si>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</si>
  <si>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</si>
  <si>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</si>
  <si>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</si>
  <si>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</si>
  <si>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</si>
  <si>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</si>
  <si>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</si>
  <si>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</si>
  <si>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</si>
  <si>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</si>
  <si>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</si>
  <si>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</si>
  <si>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</si>
  <si>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</si>
  <si>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</si>
  <si>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</si>
  <si>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</si>
  <si>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</si>
  <si>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</si>
  <si>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</si>
  <si>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</si>
  <si>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</si>
  <si>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</si>
  <si>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</si>
  <si>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</si>
  <si>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</si>
  <si>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</si>
  <si>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</si>
  <si>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</si>
  <si>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</si>
  <si>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</si>
  <si>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</si>
  <si>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</si>
  <si>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</si>
  <si>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</si>
  <si>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</si>
  <si>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</si>
  <si>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</si>
  <si>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</si>
  <si>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</si>
  <si>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</si>
  <si>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</si>
  <si>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</si>
  <si>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</si>
  <si>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</si>
  <si>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</si>
  <si>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</si>
  <si>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</si>
  <si>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</si>
  <si>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</si>
  <si>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</si>
  <si>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</si>
  <si>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</si>
  <si>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</si>
  <si>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</si>
  <si>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</si>
  <si>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</si>
  <si>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</si>
  <si>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</si>
  <si>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</si>
  <si>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</si>
  <si>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</si>
  <si>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</si>
  <si>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</si>
  <si>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</si>
  <si>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</si>
  <si>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</si>
  <si>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</si>
  <si>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</si>
  <si>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</si>
  <si>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</si>
  <si>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</si>
  <si>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</si>
  <si>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</si>
  <si>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</si>
  <si>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</si>
  <si>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</si>
  <si>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</si>
  <si>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</si>
  <si>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</si>
  <si>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</si>
  <si>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</si>
  <si>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</si>
  <si>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</si>
  <si>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</si>
  <si>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</si>
  <si>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</si>
  <si>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</si>
  <si>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</si>
  <si>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</si>
  <si>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</si>
  <si>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</si>
  <si>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</si>
  <si>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</si>
  <si>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</si>
  <si>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</si>
  <si>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</si>
  <si>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</si>
  <si>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</si>
  <si>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</si>
  <si>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</si>
  <si>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</si>
  <si>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</si>
  <si>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</si>
  <si>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</si>
  <si>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</si>
  <si>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</si>
  <si>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</si>
  <si>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</si>
  <si>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</si>
  <si>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</si>
  <si>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</si>
  <si>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</si>
  <si>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</si>
  <si>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</si>
  <si>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</si>
  <si>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</si>
  <si>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</si>
  <si>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</si>
  <si>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</si>
  <si>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</si>
  <si>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</si>
  <si>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</si>
  <si>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</si>
  <si>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</si>
  <si>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</si>
  <si>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</si>
  <si>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</si>
  <si>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</si>
  <si>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</si>
  <si>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</si>
  <si>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</si>
  <si>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</si>
  <si>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</si>
  <si>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</si>
  <si>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</si>
  <si>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</si>
  <si>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</si>
  <si>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</si>
  <si>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</si>
  <si>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</si>
  <si>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</si>
  <si>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</si>
  <si>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</si>
  <si>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</si>
  <si>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</si>
  <si>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</si>
  <si>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</si>
  <si>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</si>
  <si>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</si>
  <si>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</si>
  <si>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</si>
  <si>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</si>
  <si>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</si>
  <si>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</si>
  <si>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</si>
  <si>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</si>
  <si>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</si>
  <si>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</si>
  <si>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</si>
  <si>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</si>
  <si>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</si>
  <si>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</si>
  <si>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</si>
  <si>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</si>
  <si>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</si>
  <si>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</si>
  <si>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</si>
  <si>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</si>
  <si>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</si>
  <si>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</si>
  <si>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</si>
  <si>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</si>
  <si>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</si>
  <si>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</si>
  <si>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</si>
  <si>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</si>
  <si>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</si>
  <si>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</si>
  <si>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</si>
  <si>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</si>
  <si>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</si>
  <si>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</si>
  <si>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</si>
  <si>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</si>
  <si>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</si>
  <si>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</si>
  <si>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</si>
  <si>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</si>
  <si>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</si>
  <si>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</si>
  <si>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</si>
  <si>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</si>
  <si>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</si>
  <si>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</si>
  <si>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</si>
  <si>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</si>
  <si>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</si>
  <si>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</si>
  <si>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</si>
  <si>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</si>
  <si>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</si>
  <si>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</si>
  <si>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</si>
  <si>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</si>
  <si>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</si>
  <si>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</si>
  <si>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</si>
  <si>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</si>
  <si>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</si>
  <si>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</si>
  <si>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</si>
  <si>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</si>
  <si>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</si>
  <si>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</si>
  <si>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</si>
  <si>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</si>
  <si>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</si>
  <si>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</si>
  <si>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</si>
  <si>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</si>
  <si>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</si>
  <si>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</si>
  <si>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</si>
  <si>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</si>
  <si>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</si>
  <si>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</si>
  <si>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</si>
  <si>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</si>
  <si>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</si>
  <si>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</si>
  <si>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</si>
  <si>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</si>
  <si>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</si>
  <si>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</si>
  <si>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</si>
  <si>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</si>
  <si>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</si>
  <si>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</si>
  <si>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</si>
  <si>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</si>
  <si>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</si>
  <si>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</si>
  <si>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</si>
  <si>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</si>
  <si>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</si>
  <si>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</si>
  <si>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</si>
  <si>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</si>
  <si>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</si>
  <si>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</si>
  <si>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</si>
  <si>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</si>
  <si>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</si>
  <si>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</si>
  <si>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</si>
  <si>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</si>
  <si>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</si>
  <si>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</si>
  <si>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</si>
  <si>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</si>
  <si>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</si>
  <si>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</si>
  <si>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</si>
  <si>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</si>
  <si>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</si>
  <si>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</si>
  <si>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</si>
  <si>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</si>
  <si>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</si>
  <si>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</si>
  <si>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</si>
  <si>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</si>
  <si>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</si>
  <si>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</si>
  <si>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</si>
  <si>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</si>
  <si>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</si>
  <si>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</si>
  <si>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</si>
  <si>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</si>
  <si>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</si>
  <si>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</si>
  <si>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</si>
  <si>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</si>
  <si>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</si>
  <si>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</si>
  <si>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</si>
  <si>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</si>
  <si>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</si>
  <si>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</si>
  <si>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</si>
  <si>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</si>
  <si>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</si>
  <si>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</si>
  <si>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</si>
  <si>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</si>
  <si>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</si>
  <si>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</si>
  <si>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</si>
  <si>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</si>
  <si>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</si>
  <si>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</si>
  <si>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</si>
  <si>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</si>
  <si>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</si>
  <si>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</si>
  <si>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</si>
  <si>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</si>
  <si>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</si>
  <si>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</si>
  <si>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</si>
  <si>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</si>
  <si>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</si>
  <si>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</si>
  <si>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</si>
  <si>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</si>
  <si>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</si>
  <si>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</si>
  <si>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</si>
  <si>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</si>
  <si>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</si>
  <si>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</si>
  <si>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</si>
  <si>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</si>
  <si>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</si>
  <si>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</si>
  <si>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</si>
  <si>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</si>
  <si>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</si>
  <si>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</si>
  <si>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</si>
  <si>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</si>
  <si>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</si>
  <si>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</si>
  <si>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</si>
  <si>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</si>
  <si>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</si>
  <si>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</si>
  <si>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</si>
  <si>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</si>
  <si>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</si>
  <si>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</si>
  <si>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</si>
  <si>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</si>
  <si>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</si>
  <si>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</si>
  <si>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</si>
  <si>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</si>
  <si>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</si>
  <si>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</si>
  <si>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</si>
  <si>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</si>
  <si>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</si>
  <si>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</si>
  <si>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</si>
  <si>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</si>
  <si>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</si>
  <si>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</si>
  <si>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</si>
  <si>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</si>
  <si>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</si>
  <si>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</si>
  <si>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</si>
  <si>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</si>
  <si>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</si>
  <si>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</si>
  <si>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</si>
  <si>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</si>
  <si>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</si>
  <si>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</si>
  <si>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</si>
  <si>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</si>
  <si>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</si>
  <si>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</si>
  <si>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</si>
  <si>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</si>
  <si>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</si>
  <si>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</si>
  <si>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</si>
  <si>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</si>
  <si>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</si>
  <si>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</si>
  <si>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</si>
  <si>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</si>
  <si>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</si>
  <si>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</si>
  <si>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</si>
  <si>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</si>
  <si>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</si>
  <si>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</si>
  <si>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</si>
  <si>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</si>
  <si>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</si>
  <si>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</si>
  <si>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</si>
  <si>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</si>
  <si>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</si>
  <si>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</si>
  <si>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</si>
  <si>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</si>
  <si>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</si>
  <si>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</si>
  <si>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</si>
  <si>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</si>
  <si>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</si>
  <si>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</si>
  <si>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</si>
  <si>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</si>
  <si>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</si>
  <si>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</si>
  <si>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</si>
  <si>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</si>
  <si>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</si>
  <si>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</si>
  <si>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</si>
  <si>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</si>
  <si>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</si>
  <si>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</si>
  <si>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</si>
  <si>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</si>
  <si>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</si>
  <si>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</si>
  <si>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</si>
  <si>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</si>
  <si>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</si>
  <si>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</si>
  <si>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</si>
  <si>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</si>
  <si>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</si>
  <si>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</si>
  <si>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</si>
  <si>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</si>
  <si>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</si>
  <si>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</si>
  <si>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</si>
  <si>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</si>
  <si>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</si>
  <si>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</si>
  <si>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</si>
  <si>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</si>
  <si>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</si>
  <si>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</si>
  <si>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</si>
  <si>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</si>
  <si>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</si>
  <si>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</si>
  <si>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</si>
  <si>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</si>
  <si>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</si>
  <si>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</si>
  <si>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</si>
  <si>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</si>
  <si>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</si>
  <si>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</si>
  <si>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</si>
  <si>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</si>
  <si>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</si>
  <si>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</si>
  <si>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</si>
  <si>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</si>
  <si>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</si>
  <si>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</si>
  <si>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</si>
  <si>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</si>
  <si>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</si>
  <si>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</si>
  <si>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</si>
  <si>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</si>
  <si>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</si>
  <si>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</si>
  <si>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</si>
  <si>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</si>
  <si>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</si>
  <si>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</si>
  <si>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</si>
  <si>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</si>
  <si>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</si>
  <si>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</si>
  <si>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</si>
  <si>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</si>
  <si>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</si>
  <si>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</si>
  <si>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</si>
  <si>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</si>
  <si>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</si>
  <si>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</si>
  <si>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</si>
  <si>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</si>
  <si>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</si>
  <si>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</si>
  <si>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</si>
  <si>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</si>
  <si>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</si>
  <si>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</si>
  <si>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</si>
  <si>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</si>
  <si>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</si>
  <si>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</si>
  <si>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</si>
  <si>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</si>
  <si>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</si>
  <si>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</si>
  <si>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</si>
  <si>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</si>
  <si>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</si>
  <si>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</si>
  <si>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</si>
  <si>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</si>
  <si>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</si>
  <si>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</si>
  <si>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</si>
  <si>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</si>
  <si>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</si>
  <si>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</si>
  <si>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</si>
  <si>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</si>
  <si>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</si>
  <si>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</si>
  <si>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</si>
  <si>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</si>
  <si>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</si>
  <si>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</si>
  <si>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</si>
  <si>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</si>
  <si>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</si>
  <si>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</si>
  <si>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</si>
  <si>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</si>
  <si>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</si>
  <si>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</si>
  <si>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</si>
  <si>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</si>
  <si>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</si>
  <si>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</si>
  <si>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</si>
  <si>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</si>
  <si>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</si>
  <si>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</si>
  <si>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</si>
  <si>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</si>
  <si>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</si>
  <si>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</si>
  <si>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</si>
  <si>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</si>
  <si>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</si>
  <si>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</si>
  <si>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</si>
  <si>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</si>
  <si>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</si>
  <si>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</si>
  <si>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</si>
  <si>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</si>
  <si>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</si>
  <si>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</si>
  <si>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</si>
  <si>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</si>
  <si>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</si>
  <si>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</si>
  <si>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</si>
  <si>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</si>
  <si>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</si>
  <si>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</si>
  <si>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</si>
  <si>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</si>
  <si>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</si>
  <si>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</si>
  <si>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</si>
  <si>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</si>
  <si>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</si>
  <si>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</si>
  <si>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</si>
  <si>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</si>
  <si>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</si>
  <si>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</si>
  <si>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</si>
  <si>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</si>
  <si>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</si>
  <si>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</si>
  <si>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</si>
  <si>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</si>
  <si>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</si>
  <si>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</si>
  <si>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</si>
  <si>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</si>
  <si>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</si>
  <si>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</si>
  <si>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</si>
  <si>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</si>
  <si>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</si>
  <si>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</si>
  <si>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</si>
  <si>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</si>
  <si>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</si>
  <si>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</si>
  <si>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</si>
  <si>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</si>
  <si>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</si>
  <si>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</si>
  <si>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</si>
  <si>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</si>
  <si>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</si>
  <si>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</si>
  <si>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</si>
  <si>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</si>
  <si>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</si>
  <si>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</si>
  <si>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</si>
  <si>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</si>
  <si>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</si>
  <si>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</si>
  <si>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</si>
  <si>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</si>
  <si>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</si>
  <si>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</si>
  <si>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</si>
  <si>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</si>
  <si>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</si>
  <si>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</si>
  <si>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</si>
  <si>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</si>
  <si>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</si>
  <si>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</si>
  <si>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</si>
  <si>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</si>
  <si>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</si>
  <si>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</si>
  <si>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</si>
  <si>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</si>
  <si>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</si>
  <si>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</si>
  <si>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</si>
  <si>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</si>
  <si>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</si>
  <si>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</si>
  <si>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</si>
  <si>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</si>
  <si>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</si>
  <si>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</si>
  <si>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</si>
  <si>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</si>
  <si>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</si>
  <si>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</si>
  <si>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</si>
  <si>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</si>
  <si>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</si>
  <si>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</si>
  <si>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</si>
  <si>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</si>
  <si>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</si>
  <si>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</si>
  <si>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</si>
  <si>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</si>
  <si>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</si>
  <si>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</si>
  <si>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</si>
  <si>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</si>
  <si>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</si>
  <si>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</si>
  <si>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</si>
  <si>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</si>
  <si>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</si>
  <si>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</si>
  <si>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</si>
  <si>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</si>
  <si>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</si>
  <si>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</si>
  <si>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</si>
  <si>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</si>
  <si>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</si>
  <si>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</si>
  <si>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</si>
  <si>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</si>
  <si>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</si>
  <si>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</si>
  <si>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</si>
  <si>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</si>
  <si>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</si>
  <si>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</si>
  <si>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</si>
  <si>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</si>
  <si>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</si>
  <si>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</si>
  <si>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</si>
  <si>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</si>
  <si>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</si>
  <si>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</si>
  <si>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</si>
  <si>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</si>
  <si>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</si>
  <si>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</si>
  <si>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</si>
  <si>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</si>
  <si>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</si>
  <si>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</si>
  <si>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</si>
  <si>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</si>
  <si>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</si>
  <si>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</si>
  <si>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</si>
  <si>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</si>
  <si>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</si>
  <si>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</si>
  <si>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</si>
  <si>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</si>
  <si>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</si>
  <si>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</si>
  <si>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</si>
  <si>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</si>
  <si>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</si>
  <si>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</si>
  <si>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</si>
  <si>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</si>
  <si>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</si>
  <si>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</si>
  <si>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</si>
  <si>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</si>
  <si>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</si>
  <si>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</si>
  <si>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</si>
  <si>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</si>
  <si>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</si>
  <si>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</si>
  <si>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</si>
  <si>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</si>
  <si>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</si>
  <si>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</si>
  <si>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</si>
  <si>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</si>
  <si>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</si>
  <si>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</si>
  <si>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</si>
  <si>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</si>
  <si>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</si>
  <si>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</si>
  <si>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</si>
  <si>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</si>
  <si>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</si>
  <si>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</si>
  <si>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</si>
  <si>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</si>
  <si>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</si>
  <si>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</si>
  <si>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</si>
  <si>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</si>
  <si>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</si>
  <si>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</si>
  <si>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</si>
  <si>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</si>
  <si>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</si>
  <si>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</si>
  <si>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</si>
  <si>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</si>
  <si>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</si>
  <si>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</si>
  <si>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</si>
  <si>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</si>
  <si>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</si>
  <si>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</si>
  <si>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</si>
  <si>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</si>
  <si>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</si>
  <si>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</si>
  <si>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</si>
  <si>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</si>
  <si>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</si>
  <si>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</si>
  <si>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</si>
  <si>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</si>
  <si>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</si>
  <si>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</si>
  <si>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</si>
  <si>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</si>
  <si>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</si>
  <si>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</si>
  <si>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</si>
  <si>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</si>
  <si>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</si>
  <si>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</si>
  <si>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</si>
  <si>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</si>
  <si>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</si>
  <si>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</si>
  <si>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</si>
  <si>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</si>
  <si>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</si>
  <si>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</si>
  <si>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</si>
  <si>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</si>
  <si>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</si>
  <si>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</si>
  <si>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</si>
  <si>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</si>
  <si>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</si>
  <si>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</si>
  <si>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</si>
  <si>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</si>
  <si>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</si>
  <si>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</si>
  <si>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</si>
  <si>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</si>
  <si>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</si>
  <si>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</si>
  <si>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</si>
  <si>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</si>
  <si>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</si>
  <si>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</si>
  <si>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</si>
  <si>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</si>
  <si>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</si>
  <si>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</si>
  <si>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</si>
  <si>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</si>
  <si>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</si>
  <si>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</si>
  <si>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</si>
  <si>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</si>
  <si>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</si>
  <si>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</si>
  <si>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</si>
  <si>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</si>
  <si>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</si>
  <si>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</si>
  <si>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</si>
  <si>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</si>
  <si>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</si>
  <si>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</si>
  <si>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</si>
  <si>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</si>
  <si>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</si>
  <si>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</si>
  <si>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</si>
  <si>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</si>
  <si>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</si>
  <si>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</si>
  <si>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</si>
  <si>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</si>
  <si>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</si>
  <si>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</si>
  <si>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</si>
  <si>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</si>
  <si>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</si>
  <si>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</si>
  <si>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</si>
  <si>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</si>
  <si>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</si>
  <si>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</si>
  <si>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</si>
  <si>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</si>
  <si>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</si>
  <si>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</si>
  <si>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</si>
  <si>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</si>
  <si>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</si>
  <si>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</si>
  <si>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</si>
  <si>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</si>
  <si>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</si>
  <si>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</si>
  <si>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</si>
  <si>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</si>
  <si>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</si>
  <si>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</si>
  <si>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</si>
  <si>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</si>
  <si>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</si>
  <si>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</si>
  <si>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</si>
  <si>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</si>
  <si>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</si>
  <si>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</si>
  <si>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</si>
  <si>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</si>
  <si>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</si>
  <si>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</si>
  <si>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</si>
  <si>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</si>
  <si>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</si>
  <si>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</si>
  <si>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</si>
  <si>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</si>
  <si>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</si>
  <si>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</si>
  <si>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</si>
  <si>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</si>
  <si>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</si>
  <si>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</si>
  <si>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</si>
  <si>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</si>
  <si>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</si>
  <si>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</si>
  <si>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</si>
  <si>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</si>
  <si>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</si>
  <si>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</si>
  <si>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</si>
  <si>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</si>
  <si>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</si>
  <si>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</si>
  <si>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</si>
  <si>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</si>
  <si>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</si>
  <si>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</si>
  <si>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</si>
  <si>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</si>
  <si>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</si>
  <si>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</si>
  <si>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</si>
  <si>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</si>
  <si>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</si>
  <si>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</si>
  <si>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</si>
  <si>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</si>
  <si>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</si>
  <si>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</si>
  <si>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</si>
  <si>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</si>
  <si>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</si>
  <si>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</si>
  <si>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</si>
  <si>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</si>
  <si>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</si>
  <si>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</si>
  <si>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</si>
  <si>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</si>
  <si>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</si>
  <si>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</si>
  <si>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</si>
  <si>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</si>
  <si>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</si>
  <si>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</si>
  <si>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</si>
  <si>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</si>
  <si>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</si>
  <si>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</si>
  <si>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</si>
  <si>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</si>
  <si>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</si>
  <si>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</si>
  <si>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</si>
  <si>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</si>
  <si>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</si>
  <si>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</si>
  <si>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</si>
  <si>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</si>
  <si>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</si>
  <si>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</si>
  <si>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</si>
  <si>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</si>
  <si>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</si>
  <si>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</si>
  <si>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</si>
  <si>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</si>
  <si>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</si>
  <si>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</si>
  <si>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</si>
  <si>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</si>
  <si>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</si>
  <si>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</si>
  <si>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</si>
  <si>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</si>
  <si>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</si>
  <si>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</si>
  <si>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</si>
  <si>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</si>
  <si>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</si>
  <si>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</si>
  <si>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</si>
  <si>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</si>
  <si>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</si>
  <si>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</si>
  <si>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</si>
  <si>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</si>
  <si>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</si>
  <si>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</si>
  <si>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</si>
  <si>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</si>
  <si>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</si>
  <si>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</si>
  <si>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</si>
  <si>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</si>
  <si>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</si>
  <si>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</si>
  <si>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</si>
  <si>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</si>
  <si>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</si>
  <si>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</si>
  <si>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</si>
  <si>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</si>
  <si>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</si>
  <si>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</si>
  <si>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</si>
  <si>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</si>
  <si>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</si>
  <si>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</si>
  <si>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</si>
  <si>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</si>
  <si>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</si>
  <si>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</si>
  <si>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</si>
  <si>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</si>
  <si>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</si>
  <si>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</si>
  <si>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</si>
  <si>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</si>
  <si>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</si>
  <si>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</si>
  <si>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</si>
  <si>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</si>
  <si>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</si>
  <si>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</si>
  <si>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</si>
  <si>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</si>
  <si>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</si>
  <si>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</si>
  <si>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</si>
  <si>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</si>
  <si>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</si>
  <si>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</si>
  <si>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</si>
  <si>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</si>
  <si>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</si>
  <si>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</si>
  <si>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</si>
  <si>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</si>
  <si>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</si>
  <si>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</si>
  <si>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</si>
  <si>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</si>
  <si>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</si>
  <si>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</si>
  <si>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</si>
  <si>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</si>
  <si>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</si>
  <si>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</si>
  <si>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</si>
  <si>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</si>
  <si>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</si>
  <si>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</si>
  <si>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</si>
  <si>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</si>
  <si>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</si>
  <si>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</si>
  <si>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</si>
  <si>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</si>
  <si>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</si>
  <si>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</si>
  <si>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</si>
  <si>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</si>
  <si>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</si>
  <si>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</si>
  <si>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</si>
  <si>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</si>
  <si>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</si>
  <si>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</si>
  <si>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</si>
  <si>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</si>
  <si>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</si>
  <si>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</si>
  <si>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</si>
  <si>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</si>
  <si>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</si>
  <si>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</si>
  <si>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</si>
  <si>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</si>
  <si>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</si>
  <si>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</si>
  <si>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</si>
  <si>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</si>
  <si>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</si>
  <si>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</si>
  <si>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</si>
  <si>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</si>
  <si>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</si>
  <si>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</si>
  <si>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</si>
  <si>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</si>
  <si>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</si>
  <si>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</si>
  <si>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</si>
  <si>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</si>
  <si>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</si>
  <si>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</si>
  <si>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</si>
  <si>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</si>
  <si>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</si>
  <si>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</si>
  <si>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</si>
  <si>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</si>
  <si>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</si>
  <si>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</si>
  <si>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</si>
  <si>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</si>
  <si>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</si>
  <si>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</si>
  <si>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</si>
  <si>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</si>
  <si>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</si>
  <si>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</si>
  <si>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</si>
  <si>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</si>
  <si>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</si>
  <si>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</si>
  <si>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</si>
  <si>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</si>
  <si>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</si>
  <si>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</si>
  <si>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</si>
  <si>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</si>
  <si>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</si>
  <si>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</si>
  <si>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</si>
  <si>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</si>
  <si>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</si>
  <si>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</si>
  <si>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</si>
  <si>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</si>
  <si>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</si>
  <si>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</si>
  <si>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</si>
  <si>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</si>
  <si>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</si>
  <si>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</si>
  <si>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</si>
  <si>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</si>
  <si>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</si>
  <si>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</si>
  <si>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</si>
  <si>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</si>
  <si>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</si>
  <si>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</si>
  <si>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</si>
  <si>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</si>
  <si>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</si>
  <si>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</si>
  <si>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</si>
  <si>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</si>
  <si>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</si>
  <si>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</si>
  <si>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</si>
  <si>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</si>
  <si>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</si>
  <si>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</si>
  <si>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</si>
  <si>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</si>
  <si>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</si>
  <si>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</si>
  <si>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</si>
  <si>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</si>
  <si>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</si>
  <si>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</si>
  <si>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</si>
  <si>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</si>
  <si>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</si>
  <si>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</si>
  <si>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</si>
  <si>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</si>
  <si>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</si>
  <si>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</si>
  <si>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</si>
  <si>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</si>
  <si>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</si>
  <si>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</si>
  <si>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</si>
  <si>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</si>
  <si>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</si>
  <si>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</si>
  <si>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</si>
  <si>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</si>
  <si>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</si>
  <si>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</si>
  <si>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</si>
  <si>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</si>
  <si>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</si>
  <si>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</si>
  <si>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</si>
  <si>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</si>
  <si>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</si>
  <si>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</si>
  <si>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</si>
  <si>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</si>
  <si>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</si>
  <si>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</si>
  <si>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</si>
  <si>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</si>
  <si>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</si>
  <si>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</si>
  <si>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</si>
  <si>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</si>
  <si>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</si>
  <si>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</si>
  <si>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</si>
  <si>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</si>
  <si>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</si>
  <si>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</si>
  <si>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</si>
  <si>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</si>
  <si>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</si>
  <si>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</si>
  <si>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</si>
  <si>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</si>
  <si>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</si>
  <si>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</si>
  <si>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</si>
  <si>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</si>
  <si>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</si>
  <si>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</si>
  <si>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</si>
  <si>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</si>
  <si>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</si>
  <si>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</si>
  <si>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</si>
  <si>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</si>
  <si>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</si>
  <si>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</si>
  <si>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</si>
  <si>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</si>
  <si>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</si>
  <si>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</si>
  <si>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</si>
  <si>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</si>
  <si>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</si>
  <si>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</si>
  <si>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</si>
  <si>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</si>
  <si>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</si>
  <si>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</si>
  <si>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</si>
  <si>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</si>
  <si>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</si>
  <si>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</si>
  <si>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</si>
  <si>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</si>
  <si>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</si>
  <si>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</si>
  <si>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</si>
  <si>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</si>
  <si>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</si>
  <si>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</si>
  <si>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</si>
  <si>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</si>
  <si>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</si>
  <si>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</si>
  <si>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</si>
  <si>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</si>
  <si>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</si>
  <si>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</si>
  <si>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</si>
  <si>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</si>
  <si>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</si>
  <si>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</si>
  <si>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</si>
  <si>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</si>
  <si>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</si>
  <si>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</si>
  <si>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</si>
  <si>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</si>
  <si>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</si>
  <si>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</si>
  <si>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</si>
  <si>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</si>
  <si>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</si>
  <si>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</si>
  <si>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</si>
  <si>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</si>
  <si>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</si>
  <si>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</si>
  <si>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</si>
  <si>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</si>
  <si>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</si>
  <si>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</si>
  <si>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</si>
  <si>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</si>
  <si>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</si>
  <si>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</si>
  <si>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</si>
  <si>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</si>
  <si>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</si>
  <si>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</si>
  <si>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</si>
  <si>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</si>
  <si>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</si>
  <si>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</si>
  <si>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</si>
  <si>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</si>
  <si>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</si>
  <si>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</si>
  <si>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</si>
  <si>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</si>
  <si>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</si>
  <si>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</si>
  <si>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</si>
  <si>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</si>
  <si>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</si>
  <si>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</si>
  <si>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</si>
  <si>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</si>
  <si>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</si>
  <si>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</si>
  <si>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</si>
  <si>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</si>
  <si>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</si>
  <si>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</si>
  <si>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</si>
  <si>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</si>
  <si>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</si>
  <si>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</si>
  <si>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</si>
  <si>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</si>
  <si>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</si>
  <si>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</si>
  <si>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</si>
  <si>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</si>
  <si>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</si>
  <si>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</si>
  <si>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</si>
  <si>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</si>
  <si>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</si>
  <si>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</si>
  <si>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</si>
  <si>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</si>
  <si>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</si>
  <si>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</si>
  <si>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</si>
  <si>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</si>
  <si>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</si>
  <si>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</si>
  <si>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</si>
  <si>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</si>
  <si>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</si>
  <si>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</si>
  <si>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</si>
  <si>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</si>
  <si>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</si>
  <si>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</si>
  <si>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</si>
  <si>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</si>
  <si>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</si>
  <si>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</si>
  <si>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</si>
  <si>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</si>
  <si>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</si>
  <si>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</si>
  <si>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</si>
  <si>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</si>
  <si>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</si>
  <si>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</si>
  <si>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</si>
  <si>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</si>
  <si>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</si>
  <si>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</si>
  <si>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</si>
  <si>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</si>
  <si>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</si>
  <si>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</si>
  <si>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</si>
  <si>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</si>
  <si>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</si>
  <si>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</si>
  <si>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</si>
  <si>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</si>
  <si>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</si>
  <si>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</si>
  <si>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</si>
  <si>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</si>
  <si>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</si>
  <si>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</si>
  <si>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</si>
  <si>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</si>
  <si>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</si>
  <si>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</si>
  <si>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</si>
  <si>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</si>
  <si>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</si>
  <si>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</si>
  <si>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</si>
  <si>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</si>
  <si>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</si>
  <si>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</si>
  <si>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</si>
  <si>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</si>
  <si>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</si>
  <si>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</si>
  <si>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</si>
  <si>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</si>
  <si>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</si>
  <si>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</si>
  <si>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</si>
  <si>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</si>
  <si>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</si>
  <si>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</si>
  <si>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</si>
  <si>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</si>
  <si>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</si>
  <si>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</si>
  <si>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</si>
  <si>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</si>
  <si>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</si>
  <si>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</si>
  <si>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</si>
  <si>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</si>
  <si>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</si>
  <si>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</si>
  <si>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</si>
  <si>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</si>
  <si>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</si>
  <si>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</si>
  <si>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</si>
  <si>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</si>
  <si>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</si>
  <si>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</si>
  <si>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</si>
  <si>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</si>
  <si>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</si>
  <si>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</si>
  <si>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</si>
  <si>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2021-54-10001455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</si>
  <si>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</si>
  <si>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313</t>
  </si>
  <si>
    <t>363</t>
  </si>
  <si>
    <t xml:space="preserve">brindar atencion a la primera infancia a niñas y niños menores de cinco años de familias en situacion de vulneravilidad economica, social , cultural nutricionista psicoafectiva, a traves de los hogares comunitarios de bienestar modalidad: 0-5 años </t>
  </si>
  <si>
    <t>233</t>
  </si>
  <si>
    <t>451</t>
  </si>
  <si>
    <t>374</t>
  </si>
  <si>
    <t>260</t>
  </si>
  <si>
    <t>375</t>
  </si>
  <si>
    <t>214</t>
  </si>
  <si>
    <t>208</t>
  </si>
  <si>
    <t>581</t>
  </si>
  <si>
    <t>52</t>
  </si>
  <si>
    <t>635</t>
  </si>
  <si>
    <t>638</t>
  </si>
  <si>
    <t>110</t>
  </si>
  <si>
    <t>355</t>
  </si>
  <si>
    <t>357</t>
  </si>
  <si>
    <t>356</t>
  </si>
  <si>
    <t>389</t>
  </si>
  <si>
    <t>135</t>
  </si>
  <si>
    <t>213</t>
  </si>
  <si>
    <t>507</t>
  </si>
  <si>
    <t>228</t>
  </si>
  <si>
    <t>ANUAR ESFUERZOS Y COORDINAR ACCIONES PARA ATENDER LA PRIMERA INFANCIA EN EL MARCO DE LA ESTRATEGIA DE CERO A SIEMTPE Y FORTALECER EL PROGRAMA DE ATENCIION DE NIÑOS Y NIÑAS HASTA LOS TRES AÑOS DE EDAD HIJOS DE INTERNAS QUE PERMANESCAN CON SUS MADRES EN EL ESTABLECIMENTO DE RECLUSION DE MUJERES DEL INSTITUTO NACIONAL PENITENCIARIO Y CARCELARIO INPEC RECLUSION DE MUJERES NORTE DE SANTANDER Y AL ALAS MIJERS GESTATES Y LACTANTES INTERNAS DE CONFORMIDAD CON LAS DIRECTRICES LINEAMIENTOS Y PARAMETROS ESTABLECIDOS POR EL ICBF</t>
  </si>
  <si>
    <t xml:space="preserve">ATENDER INTEGRALMENTE A LA PRIMERA INFANCIA EN EL MARCO DE LA ESTRATEGIA DE CERO A SIEMPRE DE CONFORMIDAD CON LAS DIRECTRICES LINEAMIENTOS Y ESTRADARES ESTEBLECIDOS POR EL ICBF ASI COMO REGULAR LAS RELACIONES ENTRE LAS PARTES DERIVADAS DE LAS ENTREGAS DE APORTE DEL ICBF A EL CONTRATSTA PARA QUE ASUMA BAJO SU EXCUSIVA RESPONSABILIDAD </t>
  </si>
  <si>
    <t>ATENDER A NIÑOS Y NIÑAS MENORES DE 5 AÑOS O HASTA EL GRADO DE TRACISION EN LOS SERVICIOS DE EDUCACION INICIAL Y CUIDADO EN LA MODALIDAD CENTRO DE DESARROLLO INFANTIL CON EL FIN DE PROMOVER EL DESARROLLO INTEGRAL DELA PRIMERA INFANCIA CON CALIDAD DE CONFORMIDAD CON LOS LINEAMIENTPOS STANDARES DE CALIDAD Y LAS DIRETRICES Y PARAMETROS ESTABLESIDOS POR EL ICBF</t>
  </si>
  <si>
    <t xml:space="preserve">ATENDER ALA PRIMERA INFANCIA EN EL MARCO DE LA ESTRATEGIA DE CERO A SIEMPRE ESPECIFICAMENTE A LOS NIÑOS Y NIÑAS MENORES DE CINCO AÑOS DE FAMILIAS EN SITUACION DE VULNERAVILIDAD DE CONFORMIDAD CON ELAS DIRECTRICES LINEAMIENTOS Y PARAM,ETROS ESTABLESIDOS POR EL ICBF ASI COMO REGULAR LAS RELACIONES ENTRE LAS PARTES DERIVADAS DE LA ENTREGA  DE APORTES DEL ICBF A LA ENTIDAD ADMINISTRADORA DEL SERVICIO EN LA MODALIDAD DE HOGARES COMUNITARIOS DE BIENESTAR </t>
  </si>
  <si>
    <t xml:space="preserve">PRESTAR EL SERVICIO DE ATENCION INICIAL Y CUIDADO A NIÑOS Y NIÑAS MENORES DE 5 AÑOS O HASTA SU INGRESO AL GRADO DE TRASICIION CON EL FIN DE PROMOVER EL DESARROLLO INTEGRAL DE LA PRIMERA INFANCIA CON CALIDAD DE CONFORMIDAD CON LOS LINEAMIENTOS MANUAL OPERATIVO LAS DIRECTRICES PARAMETROS Y ESTANDARES ESTABLESIDAD POR EL ICBF EN EL MARCO DELA ESTRATEGIA DE ATENCION INTEGRAL DE CERO A SIEMPRE </t>
  </si>
  <si>
    <t xml:space="preserve">RESTAR EL SERVICIO DE ATENCION INICIAL Y CUIDADO A NIÑOS Y NIÑAS MENORES DE 5 AÑOS O HASTA SU INGRESO AL GRADO DE TRASICIION CON EL FIN DE PROMOVER EL DESARROLLO INTEGRAL DE LA PRIMERA INFANCIA CON CALIDAD DE CONFORMIDAD CON LOS LINEAMIENTOS MANUAL OPERATIVO LAS DIRECTRICES PARAMETROS Y ESTANDARES ESTABLESIDAD POR EL ICBF EN EL MARCO DELA ESTRATEGIA DE ATENCION INTEGRAL DE CERO A SIEMPRE </t>
  </si>
  <si>
    <t>PRESTAR EL SERVICIO DE ATENCION INICIAL Y CUIDADO A NIÑOS Y NIÑAS MENORES DE 5 AÑOS O HASTA SU INGRESO AL GRADO DE TRASICIION CON EL FIN DE PROMOVER EL DESARROLLO INTEGRAL DE LA PRIMERA INFANCIA CON CALIDAD DE CONFORMIDAD CON LOS LINEAMIENTOS MANUAL OPERA</t>
  </si>
  <si>
    <t xml:space="preserve">ANUAR ESFUERZOS Y COORDINAR ACCIONES PARA ATENDER LA PRIMERA INFANCIA EN EL MARCO DE LA ESTRATEGIA DE CERO A SIEMTPE Y FORTALECER EL PROGRAMA DE ATENCIION DE NIÑOS Y NIÑAS HASTA LOS TRES AÑOS DE EDAD HIJOS DE INTERNAS QUE PERMANESCAN CON SUS MADRES EN EL </t>
  </si>
  <si>
    <t>Brindar educación inicial en el marco de la 
atención integral a niñas y niños en 185 cupos, en el servicio CENTRO DE DESARROLLO INTEGRAL, a partir de la fecha
definida por el ICBF, en las UDS correspondientes al Centro Zonal Cúcuta Dos, de la Regional Norte de Santander,
Realizar la atención de los usuarios conforme a la distribución de UDS, cupos y municipios asignados al presente contrato</t>
  </si>
  <si>
    <t>LUCY SERRANO CHACON</t>
  </si>
  <si>
    <t>AV TASAJERO CENTRAL DE ABASTOS CUCUTA</t>
  </si>
  <si>
    <t>CENABASTOS</t>
  </si>
  <si>
    <t>3155419332-3125441982-3204964016</t>
  </si>
  <si>
    <t>fass176@hotmail.com/fundacenabastos@gmail.com/injova11@gmail.com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</si>
</sst>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2" zoomScale="85" zoomScaleNormal="85" zoomScaleSheetLayoutView="40" zoomScalePageLayoutView="40" workbookViewId="0">
      <selection activeCell="L114" sqref="L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822</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807008535</v>
      </c>
      <c r="C20" s="5"/>
      <c r="D20" s="73"/>
      <c r="E20" s="5"/>
      <c r="F20" s="5"/>
      <c r="G20" s="5"/>
      <c r="H20" s="180"/>
      <c r="I20" s="143" t="s">
        <v>1157</v>
      </c>
      <c r="J20" s="144" t="s">
        <v>824</v>
      </c>
      <c r="K20" s="145">
        <v>1741396094</v>
      </c>
      <c r="L20" s="146">
        <v>44191</v>
      </c>
      <c r="M20" s="146">
        <v>44561</v>
      </c>
      <c r="N20" s="129">
        <f>+(M20-L20)/30</f>
        <v>12.333333333333334</v>
      </c>
      <c r="O20" s="132"/>
      <c r="U20" s="128"/>
      <c r="V20" s="105">
        <f ca="1">NOW()</f>
        <v>44191.598128935184</v>
      </c>
      <c r="W20" s="105">
        <f ca="1">NOW()</f>
        <v>44191.598128935184</v>
      </c>
    </row>
    <row r="21" spans="1:23" ht="30" customHeight="1" outlineLevel="1" x14ac:dyDescent="0.25">
      <c r="A21" s="9"/>
      <c r="B21" s="71"/>
      <c r="C21" s="5"/>
      <c r="D21" s="5"/>
      <c r="E21" s="5"/>
      <c r="F21" s="5"/>
      <c r="G21" s="5"/>
      <c r="H21" s="70"/>
      <c r="I21" s="143"/>
      <c r="J21" s="144"/>
      <c r="K21" s="145"/>
      <c r="L21" s="146"/>
      <c r="M21" s="146"/>
      <c r="N21" s="129">
        <f>+(M21-L21)/30</f>
        <v>0</v>
      </c>
      <c r="O21" s="133"/>
    </row>
    <row r="22" spans="1:23" ht="30" customHeight="1" outlineLevel="1" x14ac:dyDescent="0.25">
      <c r="A22" s="9"/>
      <c r="B22" s="71"/>
      <c r="C22" s="5"/>
      <c r="D22" s="5"/>
      <c r="E22" s="5"/>
      <c r="F22" s="5"/>
      <c r="G22" s="5"/>
      <c r="H22" s="70"/>
      <c r="I22" s="143"/>
      <c r="J22" s="144"/>
      <c r="K22" s="145"/>
      <c r="L22" s="146"/>
      <c r="M22" s="146"/>
      <c r="N22" s="130">
        <f t="shared" ref="N22:N33" si="0">+(M22-L22)/30</f>
        <v>0</v>
      </c>
      <c r="O22" s="133"/>
    </row>
    <row r="23" spans="1:23" ht="30" customHeight="1" outlineLevel="1" x14ac:dyDescent="0.25">
      <c r="A23" s="9"/>
      <c r="B23" s="101"/>
      <c r="C23" s="21"/>
      <c r="D23" s="21"/>
      <c r="E23" s="21"/>
      <c r="F23" s="5"/>
      <c r="G23" s="5"/>
      <c r="H23" s="70"/>
      <c r="I23" s="143"/>
      <c r="J23" s="144"/>
      <c r="K23" s="145"/>
      <c r="L23" s="146"/>
      <c r="M23" s="146"/>
      <c r="N23" s="130">
        <f t="shared" si="0"/>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0"/>
        <v>0</v>
      </c>
      <c r="O24" s="133"/>
    </row>
    <row r="25" spans="1:23" ht="30" customHeight="1" outlineLevel="1" x14ac:dyDescent="0.25">
      <c r="A25" s="9"/>
      <c r="B25" s="101"/>
      <c r="C25" s="21"/>
      <c r="D25" s="21"/>
      <c r="E25" s="21"/>
      <c r="F25" s="5"/>
      <c r="G25" s="5"/>
      <c r="H25" s="70"/>
      <c r="I25" s="143"/>
      <c r="J25" s="144"/>
      <c r="K25" s="145"/>
      <c r="L25" s="146"/>
      <c r="M25" s="146"/>
      <c r="N25" s="130">
        <f t="shared" si="0"/>
        <v>0</v>
      </c>
      <c r="O25" s="133"/>
    </row>
    <row r="26" spans="1:23" ht="30" customHeight="1" outlineLevel="1" x14ac:dyDescent="0.25">
      <c r="A26" s="9"/>
      <c r="B26" s="101"/>
      <c r="C26" s="21"/>
      <c r="D26" s="21"/>
      <c r="E26" s="21"/>
      <c r="F26" s="5"/>
      <c r="G26" s="5"/>
      <c r="H26" s="70"/>
      <c r="I26" s="143"/>
      <c r="J26" s="144"/>
      <c r="K26" s="145"/>
      <c r="L26" s="146"/>
      <c r="M26" s="146"/>
      <c r="N26" s="130">
        <f t="shared" si="0"/>
        <v>0</v>
      </c>
      <c r="O26" s="133"/>
    </row>
    <row r="27" spans="1:23" ht="30" customHeight="1" outlineLevel="1" x14ac:dyDescent="0.25">
      <c r="A27" s="9"/>
      <c r="B27" s="101"/>
      <c r="C27" s="21"/>
      <c r="D27" s="21"/>
      <c r="E27" s="21"/>
      <c r="F27" s="5"/>
      <c r="G27" s="5"/>
      <c r="H27" s="70"/>
      <c r="I27" s="143"/>
      <c r="J27" s="144"/>
      <c r="K27" s="145"/>
      <c r="L27" s="146"/>
      <c r="M27" s="146"/>
      <c r="N27" s="130">
        <f t="shared" si="0"/>
        <v>0</v>
      </c>
      <c r="O27" s="133"/>
    </row>
    <row r="28" spans="1:23" ht="30" customHeight="1" outlineLevel="1" x14ac:dyDescent="0.25">
      <c r="A28" s="9"/>
      <c r="B28" s="101"/>
      <c r="C28" s="21"/>
      <c r="D28" s="21"/>
      <c r="E28" s="21"/>
      <c r="F28" s="5"/>
      <c r="G28" s="5"/>
      <c r="H28" s="70"/>
      <c r="I28" s="143"/>
      <c r="J28" s="144"/>
      <c r="K28" s="145"/>
      <c r="L28" s="146"/>
      <c r="M28" s="146"/>
      <c r="N28" s="130">
        <f t="shared" si="0"/>
        <v>0</v>
      </c>
      <c r="O28" s="133"/>
    </row>
    <row r="29" spans="1:23" ht="30" customHeight="1" outlineLevel="1" x14ac:dyDescent="0.25">
      <c r="A29" s="9"/>
      <c r="B29" s="71"/>
      <c r="C29" s="5"/>
      <c r="D29" s="5"/>
      <c r="E29" s="5"/>
      <c r="F29" s="5"/>
      <c r="G29" s="5"/>
      <c r="H29" s="70"/>
      <c r="I29" s="143"/>
      <c r="J29" s="144"/>
      <c r="K29" s="145"/>
      <c r="L29" s="146"/>
      <c r="M29" s="146"/>
      <c r="N29" s="130">
        <f t="shared" si="0"/>
        <v>0</v>
      </c>
      <c r="O29" s="133"/>
    </row>
    <row r="30" spans="1:23" ht="30" customHeight="1" outlineLevel="1" x14ac:dyDescent="0.25">
      <c r="A30" s="9"/>
      <c r="B30" s="71"/>
      <c r="C30" s="5"/>
      <c r="D30" s="5"/>
      <c r="E30" s="5"/>
      <c r="F30" s="5"/>
      <c r="G30" s="5"/>
      <c r="H30" s="70"/>
      <c r="I30" s="143"/>
      <c r="J30" s="144"/>
      <c r="K30" s="145"/>
      <c r="L30" s="146"/>
      <c r="M30" s="146"/>
      <c r="N30" s="130">
        <f t="shared" si="0"/>
        <v>0</v>
      </c>
      <c r="O30" s="133"/>
    </row>
    <row r="31" spans="1:23" ht="30" customHeight="1" outlineLevel="1" x14ac:dyDescent="0.25">
      <c r="A31" s="9"/>
      <c r="B31" s="71"/>
      <c r="C31" s="5"/>
      <c r="D31" s="5"/>
      <c r="E31" s="5"/>
      <c r="F31" s="5"/>
      <c r="G31" s="5"/>
      <c r="H31" s="70"/>
      <c r="I31" s="143"/>
      <c r="J31" s="144"/>
      <c r="K31" s="145"/>
      <c r="L31" s="146"/>
      <c r="M31" s="146"/>
      <c r="N31" s="130">
        <f t="shared" si="0"/>
        <v>0</v>
      </c>
      <c r="O31" s="133"/>
    </row>
    <row r="32" spans="1:23" ht="30" customHeight="1" outlineLevel="1" x14ac:dyDescent="0.25">
      <c r="A32" s="9"/>
      <c r="B32" s="71"/>
      <c r="C32" s="5"/>
      <c r="D32" s="5"/>
      <c r="E32" s="5"/>
      <c r="F32" s="5"/>
      <c r="G32" s="5"/>
      <c r="H32" s="70"/>
      <c r="I32" s="143"/>
      <c r="J32" s="144"/>
      <c r="K32" s="145"/>
      <c r="L32" s="146"/>
      <c r="M32" s="146"/>
      <c r="N32" s="130">
        <f t="shared" si="0"/>
        <v>0</v>
      </c>
      <c r="O32" s="133"/>
    </row>
    <row r="33" spans="1:16" ht="30" customHeight="1" outlineLevel="1" x14ac:dyDescent="0.25">
      <c r="A33" s="9"/>
      <c r="B33" s="71"/>
      <c r="C33" s="5"/>
      <c r="D33" s="5"/>
      <c r="E33" s="5"/>
      <c r="F33" s="5"/>
      <c r="G33" s="5"/>
      <c r="H33" s="70"/>
      <c r="I33" s="143"/>
      <c r="J33" s="144"/>
      <c r="K33" s="145"/>
      <c r="L33" s="146"/>
      <c r="M33" s="146"/>
      <c r="N33" s="130">
        <f t="shared" si="0"/>
        <v>0</v>
      </c>
      <c r="O33" s="133"/>
    </row>
    <row r="34" spans="1:16" ht="30" customHeight="1" outlineLevel="1" x14ac:dyDescent="0.25">
      <c r="A34" s="9"/>
      <c r="B34" s="71"/>
      <c r="C34" s="5"/>
      <c r="D34" s="5"/>
      <c r="E34" s="5"/>
      <c r="F34" s="5"/>
      <c r="G34" s="5"/>
      <c r="H34" s="70"/>
      <c r="I34" s="143"/>
      <c r="J34" s="144"/>
      <c r="K34" s="145"/>
      <c r="L34" s="146"/>
      <c r="M34" s="146"/>
      <c r="N34" s="130">
        <f>+(M34-L34)/30</f>
        <v>0</v>
      </c>
      <c r="O34" s="133"/>
    </row>
    <row r="35" spans="1:16" ht="30" customHeight="1" outlineLevel="1" x14ac:dyDescent="0.25">
      <c r="A35" s="9"/>
      <c r="B35" s="71"/>
      <c r="C35" s="5"/>
      <c r="D35" s="5"/>
      <c r="E35" s="5"/>
      <c r="F35" s="5"/>
      <c r="G35" s="5"/>
      <c r="H35" s="70"/>
      <c r="I35" s="143"/>
      <c r="J35" s="144"/>
      <c r="K35" s="145"/>
      <c r="L35" s="146"/>
      <c r="M35" s="146"/>
      <c r="N35" s="130">
        <f>+(M35-L35)/30</f>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CENABASTOS</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1723</v>
      </c>
      <c r="C48" s="118" t="s">
        <v>31</v>
      </c>
      <c r="D48" s="115" t="s">
        <v>2681</v>
      </c>
      <c r="E48" s="139">
        <v>40934</v>
      </c>
      <c r="F48" s="139">
        <v>41090</v>
      </c>
      <c r="G48" s="154">
        <f>IF(AND(E48&lt;&gt;"",F48&lt;&gt;""),((F48-E48)/30),"")</f>
        <v>5.2</v>
      </c>
      <c r="H48" s="110" t="s">
        <v>2680</v>
      </c>
      <c r="I48" s="115" t="s">
        <v>1157</v>
      </c>
      <c r="J48" s="115" t="s">
        <v>824</v>
      </c>
      <c r="K48" s="117">
        <v>41504784</v>
      </c>
      <c r="L48" s="118" t="s">
        <v>1148</v>
      </c>
      <c r="M48" s="111"/>
      <c r="N48" s="118" t="s">
        <v>27</v>
      </c>
      <c r="O48" s="118" t="s">
        <v>26</v>
      </c>
      <c r="P48" s="78"/>
    </row>
    <row r="49" spans="1:16" s="6" customFormat="1" ht="24.75" customHeight="1" x14ac:dyDescent="0.25">
      <c r="A49" s="137">
        <v>2</v>
      </c>
      <c r="B49" s="116" t="s">
        <v>1723</v>
      </c>
      <c r="C49" s="118" t="s">
        <v>31</v>
      </c>
      <c r="D49" s="115" t="s">
        <v>2678</v>
      </c>
      <c r="E49" s="139">
        <v>41094</v>
      </c>
      <c r="F49" s="139">
        <v>41274</v>
      </c>
      <c r="G49" s="154">
        <f>IF(AND(E49&lt;&gt;"",F49&lt;&gt;""),((F49-E49)/30),"")</f>
        <v>6</v>
      </c>
      <c r="H49" s="110" t="s">
        <v>2680</v>
      </c>
      <c r="I49" s="115" t="s">
        <v>1157</v>
      </c>
      <c r="J49" s="115" t="s">
        <v>824</v>
      </c>
      <c r="K49" s="117">
        <v>44148816</v>
      </c>
      <c r="L49" s="118" t="s">
        <v>1148</v>
      </c>
      <c r="M49" s="111"/>
      <c r="N49" s="118" t="s">
        <v>27</v>
      </c>
      <c r="O49" s="118" t="s">
        <v>26</v>
      </c>
      <c r="P49" s="78"/>
    </row>
    <row r="50" spans="1:16" s="6" customFormat="1" ht="24.75" customHeight="1" x14ac:dyDescent="0.25">
      <c r="A50" s="137">
        <v>3</v>
      </c>
      <c r="B50" s="116" t="s">
        <v>1723</v>
      </c>
      <c r="C50" s="118" t="s">
        <v>31</v>
      </c>
      <c r="D50" s="115" t="s">
        <v>2682</v>
      </c>
      <c r="E50" s="139">
        <v>41271</v>
      </c>
      <c r="F50" s="139">
        <v>41942</v>
      </c>
      <c r="G50" s="154">
        <f>IF(AND(E50&lt;&gt;"",F50&lt;&gt;""),((F50-E50)/30),"")</f>
        <v>22.366666666666667</v>
      </c>
      <c r="H50" s="113" t="s">
        <v>2701</v>
      </c>
      <c r="I50" s="115" t="s">
        <v>1157</v>
      </c>
      <c r="J50" s="115" t="s">
        <v>824</v>
      </c>
      <c r="K50" s="117">
        <v>90371570</v>
      </c>
      <c r="L50" s="118" t="s">
        <v>1148</v>
      </c>
      <c r="M50" s="111"/>
      <c r="N50" s="118" t="s">
        <v>27</v>
      </c>
      <c r="O50" s="118" t="s">
        <v>26</v>
      </c>
      <c r="P50" s="78"/>
    </row>
    <row r="51" spans="1:16" s="6" customFormat="1" ht="24.75" customHeight="1" outlineLevel="1" x14ac:dyDescent="0.25">
      <c r="A51" s="137">
        <v>4</v>
      </c>
      <c r="B51" s="116" t="s">
        <v>1723</v>
      </c>
      <c r="C51" s="118" t="s">
        <v>31</v>
      </c>
      <c r="D51" s="115" t="s">
        <v>2683</v>
      </c>
      <c r="E51" s="139">
        <v>41528</v>
      </c>
      <c r="F51" s="139">
        <v>42004</v>
      </c>
      <c r="G51" s="154">
        <f t="shared" ref="G51:G107" si="1">IF(AND(E51&lt;&gt;"",F51&lt;&gt;""),((F51-E51)/30),"")</f>
        <v>15.866666666666667</v>
      </c>
      <c r="H51" s="116" t="s">
        <v>2702</v>
      </c>
      <c r="I51" s="115" t="s">
        <v>1157</v>
      </c>
      <c r="J51" s="115" t="s">
        <v>824</v>
      </c>
      <c r="K51" s="117">
        <v>435640560</v>
      </c>
      <c r="L51" s="118" t="s">
        <v>1148</v>
      </c>
      <c r="M51" s="111"/>
      <c r="N51" s="118" t="s">
        <v>27</v>
      </c>
      <c r="O51" s="118" t="s">
        <v>26</v>
      </c>
      <c r="P51" s="78"/>
    </row>
    <row r="52" spans="1:16" s="7" customFormat="1" ht="24.75" customHeight="1" outlineLevel="1" x14ac:dyDescent="0.25">
      <c r="A52" s="138">
        <v>5</v>
      </c>
      <c r="B52" s="116" t="s">
        <v>1723</v>
      </c>
      <c r="C52" s="118" t="s">
        <v>31</v>
      </c>
      <c r="D52" s="115" t="s">
        <v>2684</v>
      </c>
      <c r="E52" s="139">
        <v>41303</v>
      </c>
      <c r="F52" s="139">
        <v>41639</v>
      </c>
      <c r="G52" s="154">
        <f t="shared" si="1"/>
        <v>11.2</v>
      </c>
      <c r="H52" s="113" t="s">
        <v>2680</v>
      </c>
      <c r="I52" s="115" t="s">
        <v>1157</v>
      </c>
      <c r="J52" s="115" t="s">
        <v>824</v>
      </c>
      <c r="K52" s="117">
        <v>131125830</v>
      </c>
      <c r="L52" s="118" t="s">
        <v>1148</v>
      </c>
      <c r="M52" s="111"/>
      <c r="N52" s="118" t="s">
        <v>27</v>
      </c>
      <c r="O52" s="118" t="s">
        <v>26</v>
      </c>
      <c r="P52" s="79"/>
    </row>
    <row r="53" spans="1:16" s="7" customFormat="1" ht="24.75" customHeight="1" outlineLevel="1" x14ac:dyDescent="0.25">
      <c r="A53" s="138">
        <v>6</v>
      </c>
      <c r="B53" s="116" t="s">
        <v>1723</v>
      </c>
      <c r="C53" s="118" t="s">
        <v>31</v>
      </c>
      <c r="D53" s="115" t="s">
        <v>2685</v>
      </c>
      <c r="E53" s="139">
        <v>42004</v>
      </c>
      <c r="F53" s="139">
        <v>42369</v>
      </c>
      <c r="G53" s="154">
        <f t="shared" si="1"/>
        <v>12.166666666666666</v>
      </c>
      <c r="H53" s="113" t="s">
        <v>2701</v>
      </c>
      <c r="I53" s="115" t="s">
        <v>1157</v>
      </c>
      <c r="J53" s="115" t="s">
        <v>824</v>
      </c>
      <c r="K53" s="117">
        <v>45298606</v>
      </c>
      <c r="L53" s="118" t="s">
        <v>1148</v>
      </c>
      <c r="M53" s="111"/>
      <c r="N53" s="118" t="s">
        <v>27</v>
      </c>
      <c r="O53" s="118" t="s">
        <v>26</v>
      </c>
      <c r="P53" s="79"/>
    </row>
    <row r="54" spans="1:16" s="7" customFormat="1" ht="24.75" customHeight="1" outlineLevel="1" x14ac:dyDescent="0.25">
      <c r="A54" s="138">
        <v>7</v>
      </c>
      <c r="B54" s="116" t="s">
        <v>1723</v>
      </c>
      <c r="C54" s="118" t="s">
        <v>31</v>
      </c>
      <c r="D54" s="115" t="s">
        <v>2679</v>
      </c>
      <c r="E54" s="139">
        <v>41997</v>
      </c>
      <c r="F54" s="139">
        <v>42369</v>
      </c>
      <c r="G54" s="154">
        <f t="shared" si="1"/>
        <v>12.4</v>
      </c>
      <c r="H54" s="116" t="s">
        <v>2703</v>
      </c>
      <c r="I54" s="115" t="s">
        <v>1157</v>
      </c>
      <c r="J54" s="115" t="s">
        <v>824</v>
      </c>
      <c r="K54" s="112">
        <v>326488561</v>
      </c>
      <c r="L54" s="118" t="s">
        <v>1148</v>
      </c>
      <c r="M54" s="111"/>
      <c r="N54" s="118" t="s">
        <v>27</v>
      </c>
      <c r="O54" s="118" t="s">
        <v>26</v>
      </c>
      <c r="P54" s="79"/>
    </row>
    <row r="55" spans="1:16" s="7" customFormat="1" ht="24.75" customHeight="1" outlineLevel="1" x14ac:dyDescent="0.25">
      <c r="A55" s="138">
        <v>8</v>
      </c>
      <c r="B55" s="116" t="s">
        <v>1723</v>
      </c>
      <c r="C55" s="118" t="s">
        <v>31</v>
      </c>
      <c r="D55" s="115" t="s">
        <v>2686</v>
      </c>
      <c r="E55" s="139">
        <v>42401</v>
      </c>
      <c r="F55" s="139">
        <v>42674</v>
      </c>
      <c r="G55" s="154">
        <f t="shared" si="1"/>
        <v>9.1</v>
      </c>
      <c r="H55" s="116" t="s">
        <v>2704</v>
      </c>
      <c r="I55" s="115" t="s">
        <v>1157</v>
      </c>
      <c r="J55" s="115" t="s">
        <v>824</v>
      </c>
      <c r="K55" s="112">
        <v>1982634077</v>
      </c>
      <c r="L55" s="118" t="s">
        <v>1148</v>
      </c>
      <c r="M55" s="111"/>
      <c r="N55" s="118" t="s">
        <v>27</v>
      </c>
      <c r="O55" s="118" t="s">
        <v>26</v>
      </c>
      <c r="P55" s="79"/>
    </row>
    <row r="56" spans="1:16" s="7" customFormat="1" ht="24.75" customHeight="1" outlineLevel="1" x14ac:dyDescent="0.25">
      <c r="A56" s="138">
        <v>9</v>
      </c>
      <c r="B56" s="116" t="s">
        <v>1723</v>
      </c>
      <c r="C56" s="118" t="s">
        <v>31</v>
      </c>
      <c r="D56" s="115" t="s">
        <v>2687</v>
      </c>
      <c r="E56" s="139">
        <v>42399</v>
      </c>
      <c r="F56" s="139">
        <v>42719</v>
      </c>
      <c r="G56" s="154">
        <f t="shared" si="1"/>
        <v>10.666666666666666</v>
      </c>
      <c r="H56" s="116" t="s">
        <v>2705</v>
      </c>
      <c r="I56" s="115" t="s">
        <v>1157</v>
      </c>
      <c r="J56" s="115" t="s">
        <v>824</v>
      </c>
      <c r="K56" s="112">
        <v>569547158</v>
      </c>
      <c r="L56" s="118" t="s">
        <v>1148</v>
      </c>
      <c r="M56" s="111"/>
      <c r="N56" s="118" t="s">
        <v>27</v>
      </c>
      <c r="O56" s="118" t="s">
        <v>26</v>
      </c>
      <c r="P56" s="79"/>
    </row>
    <row r="57" spans="1:16" s="7" customFormat="1" ht="24.75" customHeight="1" outlineLevel="1" x14ac:dyDescent="0.25">
      <c r="A57" s="138">
        <v>10</v>
      </c>
      <c r="B57" s="116" t="s">
        <v>1723</v>
      </c>
      <c r="C57" s="118" t="s">
        <v>31</v>
      </c>
      <c r="D57" s="115" t="s">
        <v>2688</v>
      </c>
      <c r="E57" s="139">
        <v>42675</v>
      </c>
      <c r="F57" s="139">
        <v>43449</v>
      </c>
      <c r="G57" s="154">
        <f t="shared" si="1"/>
        <v>25.8</v>
      </c>
      <c r="H57" s="116" t="s">
        <v>2701</v>
      </c>
      <c r="I57" s="115" t="s">
        <v>1157</v>
      </c>
      <c r="J57" s="115" t="s">
        <v>824</v>
      </c>
      <c r="K57" s="117">
        <v>111359052</v>
      </c>
      <c r="L57" s="118" t="s">
        <v>1148</v>
      </c>
      <c r="M57" s="67"/>
      <c r="N57" s="118" t="s">
        <v>27</v>
      </c>
      <c r="O57" s="118" t="s">
        <v>26</v>
      </c>
      <c r="P57" s="79"/>
    </row>
    <row r="58" spans="1:16" s="7" customFormat="1" ht="24.75" customHeight="1" outlineLevel="1" x14ac:dyDescent="0.25">
      <c r="A58" s="138">
        <v>11</v>
      </c>
      <c r="B58" s="116" t="s">
        <v>1723</v>
      </c>
      <c r="C58" s="118" t="s">
        <v>31</v>
      </c>
      <c r="D58" s="115" t="s">
        <v>2689</v>
      </c>
      <c r="E58" s="139">
        <v>42394</v>
      </c>
      <c r="F58" s="139">
        <v>42674</v>
      </c>
      <c r="G58" s="154">
        <f t="shared" si="1"/>
        <v>9.3333333333333339</v>
      </c>
      <c r="H58" s="116" t="s">
        <v>2701</v>
      </c>
      <c r="I58" s="115" t="s">
        <v>1157</v>
      </c>
      <c r="J58" s="115" t="s">
        <v>824</v>
      </c>
      <c r="K58" s="117">
        <v>38044132</v>
      </c>
      <c r="L58" s="118" t="s">
        <v>1148</v>
      </c>
      <c r="M58" s="67"/>
      <c r="N58" s="118" t="s">
        <v>27</v>
      </c>
      <c r="O58" s="118" t="s">
        <v>26</v>
      </c>
      <c r="P58" s="79"/>
    </row>
    <row r="59" spans="1:16" s="7" customFormat="1" ht="24.75" customHeight="1" outlineLevel="1" x14ac:dyDescent="0.25">
      <c r="A59" s="138">
        <v>12</v>
      </c>
      <c r="B59" s="116" t="s">
        <v>1723</v>
      </c>
      <c r="C59" s="118" t="s">
        <v>31</v>
      </c>
      <c r="D59" s="115" t="s">
        <v>2690</v>
      </c>
      <c r="E59" s="139">
        <v>42720</v>
      </c>
      <c r="F59" s="139">
        <v>43084</v>
      </c>
      <c r="G59" s="154">
        <f t="shared" si="1"/>
        <v>12.133333333333333</v>
      </c>
      <c r="H59" s="116" t="s">
        <v>2706</v>
      </c>
      <c r="I59" s="115" t="s">
        <v>1157</v>
      </c>
      <c r="J59" s="115" t="s">
        <v>824</v>
      </c>
      <c r="K59" s="117">
        <v>474444375</v>
      </c>
      <c r="L59" s="118" t="s">
        <v>1148</v>
      </c>
      <c r="M59" s="67"/>
      <c r="N59" s="118" t="s">
        <v>27</v>
      </c>
      <c r="O59" s="118" t="s">
        <v>26</v>
      </c>
      <c r="P59" s="79"/>
    </row>
    <row r="60" spans="1:16" s="7" customFormat="1" ht="24.75" customHeight="1" outlineLevel="1" x14ac:dyDescent="0.25">
      <c r="A60" s="138">
        <v>13</v>
      </c>
      <c r="B60" s="116" t="s">
        <v>1723</v>
      </c>
      <c r="C60" s="118" t="s">
        <v>31</v>
      </c>
      <c r="D60" s="115" t="s">
        <v>2691</v>
      </c>
      <c r="E60" s="139">
        <v>42720</v>
      </c>
      <c r="F60" s="139">
        <v>43084</v>
      </c>
      <c r="G60" s="154">
        <f t="shared" si="1"/>
        <v>12.133333333333333</v>
      </c>
      <c r="H60" s="116" t="s">
        <v>2706</v>
      </c>
      <c r="I60" s="115" t="s">
        <v>1157</v>
      </c>
      <c r="J60" s="115" t="s">
        <v>824</v>
      </c>
      <c r="K60" s="117">
        <v>549917184</v>
      </c>
      <c r="L60" s="118" t="s">
        <v>1148</v>
      </c>
      <c r="M60" s="67"/>
      <c r="N60" s="118" t="s">
        <v>27</v>
      </c>
      <c r="O60" s="118" t="s">
        <v>26</v>
      </c>
      <c r="P60" s="79"/>
    </row>
    <row r="61" spans="1:16" s="7" customFormat="1" ht="24.75" customHeight="1" outlineLevel="1" x14ac:dyDescent="0.25">
      <c r="A61" s="138">
        <v>14</v>
      </c>
      <c r="B61" s="116" t="s">
        <v>1723</v>
      </c>
      <c r="C61" s="118" t="s">
        <v>31</v>
      </c>
      <c r="D61" s="115" t="s">
        <v>2692</v>
      </c>
      <c r="E61" s="139">
        <v>43125</v>
      </c>
      <c r="F61" s="139">
        <v>43404</v>
      </c>
      <c r="G61" s="154">
        <f t="shared" si="1"/>
        <v>9.3000000000000007</v>
      </c>
      <c r="H61" s="116" t="s">
        <v>2706</v>
      </c>
      <c r="I61" s="115" t="s">
        <v>1157</v>
      </c>
      <c r="J61" s="115" t="s">
        <v>824</v>
      </c>
      <c r="K61" s="117">
        <v>265737540</v>
      </c>
      <c r="L61" s="118" t="s">
        <v>1148</v>
      </c>
      <c r="M61" s="67"/>
      <c r="N61" s="118" t="s">
        <v>27</v>
      </c>
      <c r="O61" s="118" t="s">
        <v>26</v>
      </c>
      <c r="P61" s="79"/>
    </row>
    <row r="62" spans="1:16" s="7" customFormat="1" ht="24.75" customHeight="1" outlineLevel="1" x14ac:dyDescent="0.25">
      <c r="A62" s="138">
        <v>15</v>
      </c>
      <c r="B62" s="116" t="s">
        <v>1723</v>
      </c>
      <c r="C62" s="118" t="s">
        <v>31</v>
      </c>
      <c r="D62" s="115" t="s">
        <v>2693</v>
      </c>
      <c r="E62" s="139">
        <v>43405</v>
      </c>
      <c r="F62" s="139">
        <v>43441</v>
      </c>
      <c r="G62" s="154">
        <f t="shared" si="1"/>
        <v>1.2</v>
      </c>
      <c r="H62" s="116" t="s">
        <v>2706</v>
      </c>
      <c r="I62" s="115" t="s">
        <v>1157</v>
      </c>
      <c r="J62" s="115" t="s">
        <v>824</v>
      </c>
      <c r="K62" s="117">
        <v>31107960</v>
      </c>
      <c r="L62" s="118" t="s">
        <v>1148</v>
      </c>
      <c r="M62" s="67"/>
      <c r="N62" s="118" t="s">
        <v>27</v>
      </c>
      <c r="O62" s="118" t="s">
        <v>26</v>
      </c>
      <c r="P62" s="79"/>
    </row>
    <row r="63" spans="1:16" s="7" customFormat="1" ht="24.75" customHeight="1" outlineLevel="1" x14ac:dyDescent="0.25">
      <c r="A63" s="138">
        <v>16</v>
      </c>
      <c r="B63" s="116" t="s">
        <v>1723</v>
      </c>
      <c r="C63" s="118" t="s">
        <v>31</v>
      </c>
      <c r="D63" s="115" t="s">
        <v>2694</v>
      </c>
      <c r="E63" s="139">
        <v>43405</v>
      </c>
      <c r="F63" s="139">
        <v>43441</v>
      </c>
      <c r="G63" s="154">
        <f t="shared" si="1"/>
        <v>1.2</v>
      </c>
      <c r="H63" s="116" t="s">
        <v>2706</v>
      </c>
      <c r="I63" s="115" t="s">
        <v>1157</v>
      </c>
      <c r="J63" s="115" t="s">
        <v>824</v>
      </c>
      <c r="K63" s="117">
        <v>67621600</v>
      </c>
      <c r="L63" s="118" t="s">
        <v>1148</v>
      </c>
      <c r="M63" s="67"/>
      <c r="N63" s="118" t="s">
        <v>27</v>
      </c>
      <c r="O63" s="118" t="s">
        <v>26</v>
      </c>
      <c r="P63" s="79"/>
    </row>
    <row r="64" spans="1:16" s="7" customFormat="1" ht="24.75" customHeight="1" outlineLevel="1" x14ac:dyDescent="0.25">
      <c r="A64" s="138">
        <v>17</v>
      </c>
      <c r="B64" s="116" t="s">
        <v>1723</v>
      </c>
      <c r="C64" s="118" t="s">
        <v>31</v>
      </c>
      <c r="D64" s="115" t="s">
        <v>2695</v>
      </c>
      <c r="E64" s="139">
        <v>43405</v>
      </c>
      <c r="F64" s="139">
        <v>43441</v>
      </c>
      <c r="G64" s="154">
        <f t="shared" si="1"/>
        <v>1.2</v>
      </c>
      <c r="H64" s="116" t="s">
        <v>2706</v>
      </c>
      <c r="I64" s="115" t="s">
        <v>1157</v>
      </c>
      <c r="J64" s="115" t="s">
        <v>824</v>
      </c>
      <c r="K64" s="117">
        <v>52454367</v>
      </c>
      <c r="L64" s="118" t="s">
        <v>1148</v>
      </c>
      <c r="M64" s="67"/>
      <c r="N64" s="118" t="s">
        <v>27</v>
      </c>
      <c r="O64" s="118" t="s">
        <v>26</v>
      </c>
      <c r="P64" s="79"/>
    </row>
    <row r="65" spans="1:16" s="7" customFormat="1" ht="24.75" customHeight="1" outlineLevel="1" x14ac:dyDescent="0.25">
      <c r="A65" s="138">
        <v>18</v>
      </c>
      <c r="B65" s="116" t="s">
        <v>1723</v>
      </c>
      <c r="C65" s="118" t="s">
        <v>31</v>
      </c>
      <c r="D65" s="115" t="s">
        <v>2696</v>
      </c>
      <c r="E65" s="139">
        <v>43440</v>
      </c>
      <c r="F65" s="139">
        <v>43464</v>
      </c>
      <c r="G65" s="154">
        <f t="shared" si="1"/>
        <v>0.8</v>
      </c>
      <c r="H65" s="116" t="s">
        <v>2706</v>
      </c>
      <c r="I65" s="115" t="s">
        <v>1157</v>
      </c>
      <c r="J65" s="115" t="s">
        <v>824</v>
      </c>
      <c r="K65" s="117">
        <v>108234836</v>
      </c>
      <c r="L65" s="118" t="s">
        <v>1148</v>
      </c>
      <c r="M65" s="67"/>
      <c r="N65" s="118" t="s">
        <v>27</v>
      </c>
      <c r="O65" s="118" t="s">
        <v>26</v>
      </c>
      <c r="P65" s="79"/>
    </row>
    <row r="66" spans="1:16" s="7" customFormat="1" ht="24.75" customHeight="1" outlineLevel="1" x14ac:dyDescent="0.25">
      <c r="A66" s="138">
        <v>19</v>
      </c>
      <c r="B66" s="116" t="s">
        <v>1723</v>
      </c>
      <c r="C66" s="118" t="s">
        <v>31</v>
      </c>
      <c r="D66" s="115" t="s">
        <v>2697</v>
      </c>
      <c r="E66" s="139">
        <v>43487</v>
      </c>
      <c r="F66" s="139">
        <v>43738</v>
      </c>
      <c r="G66" s="154">
        <f t="shared" si="1"/>
        <v>8.3666666666666671</v>
      </c>
      <c r="H66" s="116" t="s">
        <v>2706</v>
      </c>
      <c r="I66" s="115" t="s">
        <v>1157</v>
      </c>
      <c r="J66" s="115" t="s">
        <v>824</v>
      </c>
      <c r="K66" s="117">
        <v>1648946228</v>
      </c>
      <c r="L66" s="118" t="s">
        <v>1148</v>
      </c>
      <c r="M66" s="67"/>
      <c r="N66" s="118" t="s">
        <v>27</v>
      </c>
      <c r="O66" s="118" t="s">
        <v>26</v>
      </c>
      <c r="P66" s="79"/>
    </row>
    <row r="67" spans="1:16" s="7" customFormat="1" ht="24.75" customHeight="1" outlineLevel="1" x14ac:dyDescent="0.25">
      <c r="A67" s="138">
        <v>20</v>
      </c>
      <c r="B67" s="116" t="s">
        <v>1723</v>
      </c>
      <c r="C67" s="118" t="s">
        <v>31</v>
      </c>
      <c r="D67" s="115" t="s">
        <v>2686</v>
      </c>
      <c r="E67" s="139">
        <v>43739</v>
      </c>
      <c r="F67" s="139">
        <v>43812</v>
      </c>
      <c r="G67" s="154">
        <f t="shared" si="1"/>
        <v>2.4333333333333331</v>
      </c>
      <c r="H67" s="116" t="s">
        <v>2707</v>
      </c>
      <c r="I67" s="115" t="s">
        <v>1157</v>
      </c>
      <c r="J67" s="115" t="s">
        <v>824</v>
      </c>
      <c r="K67" s="117">
        <v>191376240</v>
      </c>
      <c r="L67" s="118" t="s">
        <v>1148</v>
      </c>
      <c r="M67" s="67"/>
      <c r="N67" s="118" t="s">
        <v>27</v>
      </c>
      <c r="O67" s="118" t="s">
        <v>26</v>
      </c>
      <c r="P67" s="79"/>
    </row>
    <row r="68" spans="1:16" s="7" customFormat="1" ht="24.75" customHeight="1" outlineLevel="1" x14ac:dyDescent="0.25">
      <c r="A68" s="138">
        <v>21</v>
      </c>
      <c r="B68" s="116" t="s">
        <v>1723</v>
      </c>
      <c r="C68" s="118" t="s">
        <v>31</v>
      </c>
      <c r="D68" s="115" t="s">
        <v>2698</v>
      </c>
      <c r="E68" s="139">
        <v>43739</v>
      </c>
      <c r="F68" s="139">
        <v>43812</v>
      </c>
      <c r="G68" s="154">
        <f t="shared" si="1"/>
        <v>2.4333333333333331</v>
      </c>
      <c r="H68" s="116" t="s">
        <v>2707</v>
      </c>
      <c r="I68" s="115" t="s">
        <v>1157</v>
      </c>
      <c r="J68" s="115" t="s">
        <v>824</v>
      </c>
      <c r="K68" s="117">
        <v>287267261</v>
      </c>
      <c r="L68" s="118" t="s">
        <v>1148</v>
      </c>
      <c r="M68" s="67"/>
      <c r="N68" s="118" t="s">
        <v>27</v>
      </c>
      <c r="O68" s="118" t="s">
        <v>26</v>
      </c>
      <c r="P68" s="79"/>
    </row>
    <row r="69" spans="1:16" s="7" customFormat="1" ht="24.75" customHeight="1" outlineLevel="1" x14ac:dyDescent="0.25">
      <c r="A69" s="138">
        <v>22</v>
      </c>
      <c r="B69" s="116" t="s">
        <v>1723</v>
      </c>
      <c r="C69" s="118" t="s">
        <v>31</v>
      </c>
      <c r="D69" s="115" t="s">
        <v>2699</v>
      </c>
      <c r="E69" s="139">
        <v>43451</v>
      </c>
      <c r="F69" s="139">
        <v>43799</v>
      </c>
      <c r="G69" s="154">
        <f t="shared" si="1"/>
        <v>11.6</v>
      </c>
      <c r="H69" s="116" t="s">
        <v>2708</v>
      </c>
      <c r="I69" s="115" t="s">
        <v>1157</v>
      </c>
      <c r="J69" s="115" t="s">
        <v>824</v>
      </c>
      <c r="K69" s="117">
        <v>67863045</v>
      </c>
      <c r="L69" s="118" t="s">
        <v>1148</v>
      </c>
      <c r="M69" s="67"/>
      <c r="N69" s="118" t="s">
        <v>27</v>
      </c>
      <c r="O69" s="118" t="s">
        <v>26</v>
      </c>
      <c r="P69" s="79"/>
    </row>
    <row r="70" spans="1:16" s="7" customFormat="1" ht="24.75" customHeight="1" outlineLevel="1" x14ac:dyDescent="0.25">
      <c r="A70" s="138">
        <v>23</v>
      </c>
      <c r="B70" s="116" t="s">
        <v>1723</v>
      </c>
      <c r="C70" s="118" t="s">
        <v>31</v>
      </c>
      <c r="D70" s="115" t="s">
        <v>2700</v>
      </c>
      <c r="E70" s="139">
        <v>43800</v>
      </c>
      <c r="F70" s="139">
        <v>43921</v>
      </c>
      <c r="G70" s="154">
        <f t="shared" si="1"/>
        <v>4.0333333333333332</v>
      </c>
      <c r="H70" s="116" t="s">
        <v>2708</v>
      </c>
      <c r="I70" s="115" t="s">
        <v>1157</v>
      </c>
      <c r="J70" s="115" t="s">
        <v>824</v>
      </c>
      <c r="K70" s="117">
        <v>19057576</v>
      </c>
      <c r="L70" s="118" t="s">
        <v>1148</v>
      </c>
      <c r="M70" s="67"/>
      <c r="N70" s="118" t="s">
        <v>27</v>
      </c>
      <c r="O70" s="118" t="s">
        <v>26</v>
      </c>
      <c r="P70" s="79"/>
    </row>
    <row r="71" spans="1:16" s="7" customFormat="1" ht="24.75" customHeight="1" outlineLevel="1" x14ac:dyDescent="0.25">
      <c r="A71" s="138">
        <v>24</v>
      </c>
      <c r="B71" s="64"/>
      <c r="C71" s="65"/>
      <c r="D71" s="63"/>
      <c r="E71" s="139"/>
      <c r="F71" s="139"/>
      <c r="G71" s="154" t="str">
        <f t="shared" si="1"/>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1"/>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1"/>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1"/>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1"/>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1"/>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1"/>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1"/>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1"/>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1"/>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1"/>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1"/>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1"/>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1"/>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1"/>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1"/>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1"/>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1"/>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1"/>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1"/>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1"/>
        <v/>
      </c>
      <c r="H91" s="116"/>
      <c r="I91" s="115"/>
      <c r="J91" s="115"/>
      <c r="K91" s="117"/>
      <c r="L91" s="118"/>
      <c r="M91" s="111"/>
      <c r="N91" s="118"/>
      <c r="O91" s="118"/>
      <c r="P91" s="79"/>
    </row>
    <row r="92" spans="1:16" s="7" customFormat="1" ht="24.75" customHeight="1" outlineLevel="1" x14ac:dyDescent="0.25">
      <c r="A92" s="137">
        <v>45</v>
      </c>
      <c r="B92" s="116"/>
      <c r="C92" s="118"/>
      <c r="D92" s="115"/>
      <c r="E92" s="139"/>
      <c r="F92" s="139"/>
      <c r="G92" s="154" t="str">
        <f t="shared" si="1"/>
        <v/>
      </c>
      <c r="H92" s="116"/>
      <c r="I92" s="115"/>
      <c r="J92" s="115"/>
      <c r="K92" s="117"/>
      <c r="L92" s="118"/>
      <c r="M92" s="111"/>
      <c r="N92" s="118"/>
      <c r="O92" s="118"/>
      <c r="P92" s="79"/>
    </row>
    <row r="93" spans="1:16" s="7" customFormat="1" ht="24.75" customHeight="1" outlineLevel="1" x14ac:dyDescent="0.25">
      <c r="A93" s="137">
        <v>46</v>
      </c>
      <c r="B93" s="116"/>
      <c r="C93" s="118"/>
      <c r="D93" s="115"/>
      <c r="E93" s="139"/>
      <c r="F93" s="139"/>
      <c r="G93" s="154" t="str">
        <f t="shared" si="1"/>
        <v/>
      </c>
      <c r="H93" s="116"/>
      <c r="I93" s="115"/>
      <c r="J93" s="115"/>
      <c r="K93" s="117"/>
      <c r="L93" s="118"/>
      <c r="M93" s="111"/>
      <c r="N93" s="118"/>
      <c r="O93" s="118"/>
      <c r="P93" s="79"/>
    </row>
    <row r="94" spans="1:16" s="7" customFormat="1" ht="24.75" customHeight="1" outlineLevel="1" x14ac:dyDescent="0.25">
      <c r="A94" s="137">
        <v>47</v>
      </c>
      <c r="B94" s="116"/>
      <c r="C94" s="118"/>
      <c r="D94" s="115"/>
      <c r="E94" s="139"/>
      <c r="F94" s="139"/>
      <c r="G94" s="154" t="str">
        <f t="shared" si="1"/>
        <v/>
      </c>
      <c r="H94" s="116"/>
      <c r="I94" s="115"/>
      <c r="J94" s="115"/>
      <c r="K94" s="117"/>
      <c r="L94" s="118"/>
      <c r="M94" s="111"/>
      <c r="N94" s="118"/>
      <c r="O94" s="118"/>
      <c r="P94" s="79"/>
    </row>
    <row r="95" spans="1:16" s="7" customFormat="1" ht="24.75" customHeight="1" outlineLevel="1" x14ac:dyDescent="0.25">
      <c r="A95" s="138">
        <v>48</v>
      </c>
      <c r="B95" s="116"/>
      <c r="C95" s="118"/>
      <c r="D95" s="115"/>
      <c r="E95" s="139"/>
      <c r="F95" s="139"/>
      <c r="G95" s="154" t="str">
        <f t="shared" si="1"/>
        <v/>
      </c>
      <c r="H95" s="116"/>
      <c r="I95" s="115"/>
      <c r="J95" s="115"/>
      <c r="K95" s="117"/>
      <c r="L95" s="118"/>
      <c r="M95" s="111"/>
      <c r="N95" s="118"/>
      <c r="O95" s="118"/>
      <c r="P95" s="79"/>
    </row>
    <row r="96" spans="1:16" s="7" customFormat="1" ht="24.75" customHeight="1" outlineLevel="1" x14ac:dyDescent="0.25">
      <c r="A96" s="138">
        <v>49</v>
      </c>
      <c r="B96" s="116"/>
      <c r="C96" s="118"/>
      <c r="D96" s="115"/>
      <c r="E96" s="139"/>
      <c r="F96" s="139"/>
      <c r="G96" s="154" t="str">
        <f t="shared" si="1"/>
        <v/>
      </c>
      <c r="H96" s="116"/>
      <c r="I96" s="115"/>
      <c r="J96" s="115"/>
      <c r="K96" s="117"/>
      <c r="L96" s="118"/>
      <c r="M96" s="111"/>
      <c r="N96" s="118"/>
      <c r="O96" s="118"/>
      <c r="P96" s="79"/>
    </row>
    <row r="97" spans="1:16" s="7" customFormat="1" ht="24.75" customHeight="1" outlineLevel="1" x14ac:dyDescent="0.25">
      <c r="A97" s="138">
        <v>50</v>
      </c>
      <c r="B97" s="116"/>
      <c r="C97" s="118"/>
      <c r="D97" s="115"/>
      <c r="E97" s="139"/>
      <c r="F97" s="139"/>
      <c r="G97" s="154" t="str">
        <f t="shared" si="1"/>
        <v/>
      </c>
      <c r="H97" s="116"/>
      <c r="I97" s="115"/>
      <c r="J97" s="115"/>
      <c r="K97" s="117"/>
      <c r="L97" s="118"/>
      <c r="M97" s="111"/>
      <c r="N97" s="118"/>
      <c r="O97" s="118"/>
      <c r="P97" s="79"/>
    </row>
    <row r="98" spans="1:16" s="7" customFormat="1" ht="24.75" customHeight="1" outlineLevel="1" x14ac:dyDescent="0.25">
      <c r="A98" s="138">
        <v>51</v>
      </c>
      <c r="B98" s="116"/>
      <c r="C98" s="118"/>
      <c r="D98" s="115"/>
      <c r="E98" s="139"/>
      <c r="F98" s="139"/>
      <c r="G98" s="154" t="str">
        <f t="shared" si="1"/>
        <v/>
      </c>
      <c r="H98" s="116"/>
      <c r="I98" s="115"/>
      <c r="J98" s="115"/>
      <c r="K98" s="117"/>
      <c r="L98" s="118"/>
      <c r="M98" s="111"/>
      <c r="N98" s="118"/>
      <c r="O98" s="118"/>
      <c r="P98" s="79"/>
    </row>
    <row r="99" spans="1:16" s="7" customFormat="1" ht="24.75" customHeight="1" outlineLevel="1" x14ac:dyDescent="0.25">
      <c r="A99" s="138">
        <v>52</v>
      </c>
      <c r="B99" s="116"/>
      <c r="C99" s="118"/>
      <c r="D99" s="115"/>
      <c r="E99" s="139"/>
      <c r="F99" s="139"/>
      <c r="G99" s="154" t="str">
        <f t="shared" si="1"/>
        <v/>
      </c>
      <c r="H99" s="116"/>
      <c r="I99" s="115"/>
      <c r="J99" s="115"/>
      <c r="K99" s="117"/>
      <c r="L99" s="118"/>
      <c r="M99" s="111"/>
      <c r="N99" s="118"/>
      <c r="O99" s="118"/>
      <c r="P99" s="79"/>
    </row>
    <row r="100" spans="1:16" s="7" customFormat="1" ht="24.75" customHeight="1" outlineLevel="1" x14ac:dyDescent="0.25">
      <c r="A100" s="138">
        <v>53</v>
      </c>
      <c r="B100" s="116"/>
      <c r="C100" s="118"/>
      <c r="D100" s="115"/>
      <c r="E100" s="139"/>
      <c r="F100" s="139"/>
      <c r="G100" s="154" t="str">
        <f t="shared" si="1"/>
        <v/>
      </c>
      <c r="H100" s="116"/>
      <c r="I100" s="115"/>
      <c r="J100" s="115"/>
      <c r="K100" s="117"/>
      <c r="L100" s="118"/>
      <c r="M100" s="111"/>
      <c r="N100" s="118"/>
      <c r="O100" s="118"/>
      <c r="P100" s="79"/>
    </row>
    <row r="101" spans="1:16" s="7" customFormat="1" ht="24.75" customHeight="1" outlineLevel="1" x14ac:dyDescent="0.25">
      <c r="A101" s="138">
        <v>54</v>
      </c>
      <c r="B101" s="116"/>
      <c r="C101" s="118"/>
      <c r="D101" s="115"/>
      <c r="E101" s="139"/>
      <c r="F101" s="139"/>
      <c r="G101" s="154" t="str">
        <f t="shared" si="1"/>
        <v/>
      </c>
      <c r="H101" s="116"/>
      <c r="I101" s="115"/>
      <c r="J101" s="115"/>
      <c r="K101" s="117"/>
      <c r="L101" s="118"/>
      <c r="M101" s="111"/>
      <c r="N101" s="118"/>
      <c r="O101" s="118"/>
      <c r="P101" s="79"/>
    </row>
    <row r="102" spans="1:16" s="7" customFormat="1" ht="24.75" customHeight="1" outlineLevel="1" x14ac:dyDescent="0.25">
      <c r="A102" s="138">
        <v>55</v>
      </c>
      <c r="B102" s="116"/>
      <c r="C102" s="118"/>
      <c r="D102" s="115"/>
      <c r="E102" s="139"/>
      <c r="F102" s="139"/>
      <c r="G102" s="154" t="str">
        <f t="shared" si="1"/>
        <v/>
      </c>
      <c r="H102" s="116"/>
      <c r="I102" s="115"/>
      <c r="J102" s="115"/>
      <c r="K102" s="117"/>
      <c r="L102" s="118"/>
      <c r="M102" s="111"/>
      <c r="N102" s="118"/>
      <c r="O102" s="118"/>
      <c r="P102" s="79"/>
    </row>
    <row r="103" spans="1:16" s="7" customFormat="1" ht="24.75" customHeight="1" outlineLevel="1" x14ac:dyDescent="0.25">
      <c r="A103" s="138">
        <v>56</v>
      </c>
      <c r="B103" s="116"/>
      <c r="C103" s="118"/>
      <c r="D103" s="115"/>
      <c r="E103" s="139"/>
      <c r="F103" s="139"/>
      <c r="G103" s="154" t="str">
        <f t="shared" si="1"/>
        <v/>
      </c>
      <c r="H103" s="116"/>
      <c r="I103" s="115"/>
      <c r="J103" s="115"/>
      <c r="K103" s="117"/>
      <c r="L103" s="118"/>
      <c r="M103" s="111"/>
      <c r="N103" s="118"/>
      <c r="O103" s="118"/>
      <c r="P103" s="79"/>
    </row>
    <row r="104" spans="1:16" s="7" customFormat="1" ht="24.75" customHeight="1" outlineLevel="1" x14ac:dyDescent="0.25">
      <c r="A104" s="138">
        <v>57</v>
      </c>
      <c r="B104" s="116"/>
      <c r="C104" s="118"/>
      <c r="D104" s="115"/>
      <c r="E104" s="139"/>
      <c r="F104" s="139"/>
      <c r="G104" s="154" t="str">
        <f t="shared" si="1"/>
        <v/>
      </c>
      <c r="H104" s="116"/>
      <c r="I104" s="115"/>
      <c r="J104" s="115"/>
      <c r="K104" s="117"/>
      <c r="L104" s="118"/>
      <c r="M104" s="111"/>
      <c r="N104" s="118"/>
      <c r="O104" s="118"/>
      <c r="P104" s="79"/>
    </row>
    <row r="105" spans="1:16" s="7" customFormat="1" ht="24.75" customHeight="1" outlineLevel="1" x14ac:dyDescent="0.25">
      <c r="A105" s="138">
        <v>58</v>
      </c>
      <c r="B105" s="116"/>
      <c r="C105" s="118"/>
      <c r="D105" s="115"/>
      <c r="E105" s="139"/>
      <c r="F105" s="139"/>
      <c r="G105" s="154" t="str">
        <f t="shared" si="1"/>
        <v/>
      </c>
      <c r="H105" s="116"/>
      <c r="I105" s="115"/>
      <c r="J105" s="115"/>
      <c r="K105" s="117"/>
      <c r="L105" s="118"/>
      <c r="M105" s="111"/>
      <c r="N105" s="118"/>
      <c r="O105" s="118"/>
      <c r="P105" s="79"/>
    </row>
    <row r="106" spans="1:16" s="7" customFormat="1" ht="24.75" customHeight="1" outlineLevel="1" x14ac:dyDescent="0.25">
      <c r="A106" s="138">
        <v>59</v>
      </c>
      <c r="B106" s="64"/>
      <c r="C106" s="65"/>
      <c r="D106" s="63"/>
      <c r="E106" s="139"/>
      <c r="F106" s="139"/>
      <c r="G106" s="154" t="str">
        <f t="shared" si="1"/>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2697</v>
      </c>
      <c r="E114" s="139">
        <v>43881</v>
      </c>
      <c r="F114" s="139">
        <v>44196</v>
      </c>
      <c r="G114" s="154">
        <f>IF(AND(E114&lt;&gt;"",F114&lt;&gt;""),((F114-E114)/30),"")</f>
        <v>10.5</v>
      </c>
      <c r="H114" s="113" t="s">
        <v>2709</v>
      </c>
      <c r="I114" s="115" t="s">
        <v>1157</v>
      </c>
      <c r="J114" s="115" t="s">
        <v>824</v>
      </c>
      <c r="K114" s="117">
        <v>675008445</v>
      </c>
      <c r="L114" s="100" t="e">
        <f>+IF(AND(K114&gt;0,O114="Ejecución"),(K114/877802)*Tabla28[[#This Row],[% participación]],IF(AND(K114&gt;0,O114&lt;&gt;"Ejecución"),"-",""))</f>
        <v>#VALUE!</v>
      </c>
      <c r="M114" s="118" t="s">
        <v>1148</v>
      </c>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IF(AND(E115&lt;&gt;"",F115&lt;&gt;""),((F115-E115)/30),"")</f>
        <v/>
      </c>
      <c r="H115" s="116"/>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IF(AND(E116&lt;&gt;"",F116&lt;&gt;""),((F116-E116)/30),"")</f>
        <v/>
      </c>
      <c r="H116" s="116"/>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2">IF(AND(E117&lt;&gt;"",F117&lt;&gt;""),((F117-E117)/30),"")</f>
        <v/>
      </c>
      <c r="H117" s="116"/>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38">
        <v>7</v>
      </c>
      <c r="B120" s="155" t="s">
        <v>2665</v>
      </c>
      <c r="C120" s="157" t="s">
        <v>31</v>
      </c>
      <c r="D120" s="63"/>
      <c r="E120" s="139"/>
      <c r="F120" s="139"/>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38">
        <v>8</v>
      </c>
      <c r="B121" s="155" t="s">
        <v>2665</v>
      </c>
      <c r="C121" s="157" t="s">
        <v>31</v>
      </c>
      <c r="D121" s="63"/>
      <c r="E121" s="139"/>
      <c r="F121" s="139"/>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38">
        <v>9</v>
      </c>
      <c r="B122" s="155" t="s">
        <v>2665</v>
      </c>
      <c r="C122" s="157" t="s">
        <v>31</v>
      </c>
      <c r="D122" s="63"/>
      <c r="E122" s="139"/>
      <c r="F122" s="139"/>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38">
        <v>10</v>
      </c>
      <c r="B123" s="155" t="s">
        <v>2665</v>
      </c>
      <c r="C123" s="157" t="s">
        <v>31</v>
      </c>
      <c r="D123" s="63"/>
      <c r="E123" s="139"/>
      <c r="F123" s="139"/>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38">
        <v>11</v>
      </c>
      <c r="B124" s="155" t="s">
        <v>2665</v>
      </c>
      <c r="C124" s="157" t="s">
        <v>31</v>
      </c>
      <c r="D124" s="63"/>
      <c r="E124" s="139"/>
      <c r="F124" s="139"/>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38">
        <v>12</v>
      </c>
      <c r="B125" s="155" t="s">
        <v>2665</v>
      </c>
      <c r="C125" s="157" t="s">
        <v>31</v>
      </c>
      <c r="D125" s="63"/>
      <c r="E125" s="139"/>
      <c r="F125" s="139"/>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38">
        <v>13</v>
      </c>
      <c r="B126" s="155" t="s">
        <v>2665</v>
      </c>
      <c r="C126" s="157" t="s">
        <v>31</v>
      </c>
      <c r="D126" s="63"/>
      <c r="E126" s="139"/>
      <c r="F126" s="139"/>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38">
        <v>14</v>
      </c>
      <c r="B127" s="155" t="s">
        <v>2665</v>
      </c>
      <c r="C127" s="157" t="s">
        <v>31</v>
      </c>
      <c r="D127" s="63"/>
      <c r="E127" s="139"/>
      <c r="F127" s="139"/>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38">
        <v>15</v>
      </c>
      <c r="B128" s="155" t="s">
        <v>2665</v>
      </c>
      <c r="C128" s="157" t="s">
        <v>31</v>
      </c>
      <c r="D128" s="63"/>
      <c r="E128" s="139"/>
      <c r="F128" s="139"/>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38">
        <v>16</v>
      </c>
      <c r="B129" s="155" t="s">
        <v>2665</v>
      </c>
      <c r="C129" s="157" t="s">
        <v>31</v>
      </c>
      <c r="D129" s="63"/>
      <c r="E129" s="139"/>
      <c r="F129" s="139"/>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38">
        <v>17</v>
      </c>
      <c r="B130" s="155" t="s">
        <v>2665</v>
      </c>
      <c r="C130" s="157" t="s">
        <v>31</v>
      </c>
      <c r="D130" s="63"/>
      <c r="E130" s="139"/>
      <c r="F130" s="139"/>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38">
        <v>18</v>
      </c>
      <c r="B131" s="155" t="s">
        <v>2665</v>
      </c>
      <c r="C131" s="157" t="s">
        <v>31</v>
      </c>
      <c r="D131" s="63"/>
      <c r="E131" s="139"/>
      <c r="F131" s="139"/>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38">
        <v>19</v>
      </c>
      <c r="B132" s="155" t="s">
        <v>2665</v>
      </c>
      <c r="C132" s="157" t="s">
        <v>31</v>
      </c>
      <c r="D132" s="63"/>
      <c r="E132" s="139"/>
      <c r="F132" s="139"/>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38">
        <v>20</v>
      </c>
      <c r="B133" s="155" t="s">
        <v>2665</v>
      </c>
      <c r="C133" s="157" t="s">
        <v>31</v>
      </c>
      <c r="D133" s="63"/>
      <c r="E133" s="139"/>
      <c r="F133" s="139"/>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38">
        <v>21</v>
      </c>
      <c r="B134" s="155" t="s">
        <v>2665</v>
      </c>
      <c r="C134" s="157" t="s">
        <v>31</v>
      </c>
      <c r="D134" s="63"/>
      <c r="E134" s="139"/>
      <c r="F134" s="139"/>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38">
        <v>22</v>
      </c>
      <c r="B135" s="155" t="s">
        <v>2665</v>
      </c>
      <c r="C135" s="157" t="s">
        <v>31</v>
      </c>
      <c r="D135" s="63"/>
      <c r="E135" s="139"/>
      <c r="F135" s="139"/>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38">
        <v>23</v>
      </c>
      <c r="B136" s="155" t="s">
        <v>2665</v>
      </c>
      <c r="C136" s="157" t="s">
        <v>31</v>
      </c>
      <c r="D136" s="63"/>
      <c r="E136" s="139"/>
      <c r="F136" s="139"/>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38">
        <v>24</v>
      </c>
      <c r="B137" s="155" t="s">
        <v>2665</v>
      </c>
      <c r="C137" s="157" t="s">
        <v>31</v>
      </c>
      <c r="D137" s="63"/>
      <c r="E137" s="139"/>
      <c r="F137" s="139"/>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38">
        <v>25</v>
      </c>
      <c r="B138" s="155" t="s">
        <v>2665</v>
      </c>
      <c r="C138" s="157" t="s">
        <v>31</v>
      </c>
      <c r="D138" s="63"/>
      <c r="E138" s="139"/>
      <c r="F138" s="139"/>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38">
        <v>26</v>
      </c>
      <c r="B139" s="155" t="s">
        <v>2665</v>
      </c>
      <c r="C139" s="157" t="s">
        <v>31</v>
      </c>
      <c r="D139" s="63"/>
      <c r="E139" s="139"/>
      <c r="F139" s="139"/>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38">
        <v>27</v>
      </c>
      <c r="B140" s="155" t="s">
        <v>2665</v>
      </c>
      <c r="C140" s="157" t="s">
        <v>31</v>
      </c>
      <c r="D140" s="63"/>
      <c r="E140" s="139"/>
      <c r="F140" s="139"/>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38">
        <v>28</v>
      </c>
      <c r="B141" s="155" t="s">
        <v>2665</v>
      </c>
      <c r="C141" s="157" t="s">
        <v>31</v>
      </c>
      <c r="D141" s="63"/>
      <c r="E141" s="139"/>
      <c r="F141" s="139"/>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38">
        <v>29</v>
      </c>
      <c r="B142" s="155" t="s">
        <v>2665</v>
      </c>
      <c r="C142" s="157" t="s">
        <v>31</v>
      </c>
      <c r="D142" s="63"/>
      <c r="E142" s="139"/>
      <c r="F142" s="139"/>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38">
        <v>30</v>
      </c>
      <c r="B143" s="155" t="s">
        <v>2665</v>
      </c>
      <c r="C143" s="157" t="s">
        <v>31</v>
      </c>
      <c r="D143" s="63"/>
      <c r="E143" s="139"/>
      <c r="F143" s="139"/>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38">
        <v>31</v>
      </c>
      <c r="B144" s="155" t="s">
        <v>2665</v>
      </c>
      <c r="C144" s="157" t="s">
        <v>31</v>
      </c>
      <c r="D144" s="63"/>
      <c r="E144" s="139"/>
      <c r="F144" s="139"/>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38">
        <v>32</v>
      </c>
      <c r="B145" s="155" t="s">
        <v>2665</v>
      </c>
      <c r="C145" s="157" t="s">
        <v>31</v>
      </c>
      <c r="D145" s="63"/>
      <c r="E145" s="139"/>
      <c r="F145" s="139"/>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38">
        <v>33</v>
      </c>
      <c r="B146" s="155" t="s">
        <v>2665</v>
      </c>
      <c r="C146" s="157" t="s">
        <v>31</v>
      </c>
      <c r="D146" s="63"/>
      <c r="E146" s="139"/>
      <c r="F146" s="139"/>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38">
        <v>34</v>
      </c>
      <c r="B147" s="155" t="s">
        <v>2665</v>
      </c>
      <c r="C147" s="157" t="s">
        <v>31</v>
      </c>
      <c r="D147" s="63"/>
      <c r="E147" s="139"/>
      <c r="F147" s="139"/>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38">
        <v>35</v>
      </c>
      <c r="B148" s="155" t="s">
        <v>2665</v>
      </c>
      <c r="C148" s="157" t="s">
        <v>31</v>
      </c>
      <c r="D148" s="63"/>
      <c r="E148" s="139"/>
      <c r="F148" s="139"/>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38">
        <v>36</v>
      </c>
      <c r="B149" s="155" t="s">
        <v>2665</v>
      </c>
      <c r="C149" s="157" t="s">
        <v>31</v>
      </c>
      <c r="D149" s="63"/>
      <c r="E149" s="139"/>
      <c r="F149" s="139"/>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38">
        <v>37</v>
      </c>
      <c r="B150" s="155" t="s">
        <v>2665</v>
      </c>
      <c r="C150" s="157" t="s">
        <v>31</v>
      </c>
      <c r="D150" s="63"/>
      <c r="E150" s="139"/>
      <c r="F150" s="139"/>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38">
        <v>38</v>
      </c>
      <c r="B151" s="155" t="s">
        <v>2665</v>
      </c>
      <c r="C151" s="157" t="s">
        <v>31</v>
      </c>
      <c r="D151" s="63"/>
      <c r="E151" s="139"/>
      <c r="F151" s="139"/>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38">
        <v>39</v>
      </c>
      <c r="B152" s="155" t="s">
        <v>2665</v>
      </c>
      <c r="C152" s="157" t="s">
        <v>31</v>
      </c>
      <c r="D152" s="63"/>
      <c r="E152" s="139"/>
      <c r="F152" s="139"/>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38">
        <v>40</v>
      </c>
      <c r="B153" s="155" t="s">
        <v>2665</v>
      </c>
      <c r="C153" s="157" t="s">
        <v>31</v>
      </c>
      <c r="D153" s="63"/>
      <c r="E153" s="139"/>
      <c r="F153" s="139"/>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38">
        <v>41</v>
      </c>
      <c r="B154" s="155" t="s">
        <v>2665</v>
      </c>
      <c r="C154" s="157" t="s">
        <v>31</v>
      </c>
      <c r="D154" s="63"/>
      <c r="E154" s="139"/>
      <c r="F154" s="139"/>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38">
        <v>42</v>
      </c>
      <c r="B155" s="155" t="s">
        <v>2665</v>
      </c>
      <c r="C155" s="157" t="s">
        <v>31</v>
      </c>
      <c r="D155" s="63"/>
      <c r="E155" s="139"/>
      <c r="F155" s="139"/>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38">
        <v>43</v>
      </c>
      <c r="B156" s="155" t="s">
        <v>2665</v>
      </c>
      <c r="C156" s="157" t="s">
        <v>31</v>
      </c>
      <c r="D156" s="63"/>
      <c r="E156" s="139"/>
      <c r="F156" s="139"/>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38">
        <v>44</v>
      </c>
      <c r="B157" s="155" t="s">
        <v>2665</v>
      </c>
      <c r="C157" s="157" t="s">
        <v>31</v>
      </c>
      <c r="D157" s="63"/>
      <c r="E157" s="139"/>
      <c r="F157" s="139"/>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38">
        <v>45</v>
      </c>
      <c r="B158" s="155" t="s">
        <v>2665</v>
      </c>
      <c r="C158" s="157" t="s">
        <v>31</v>
      </c>
      <c r="D158" s="63"/>
      <c r="E158" s="139"/>
      <c r="F158" s="139"/>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38">
        <v>46</v>
      </c>
      <c r="B159" s="155" t="s">
        <v>2665</v>
      </c>
      <c r="C159" s="157" t="s">
        <v>31</v>
      </c>
      <c r="D159" s="63"/>
      <c r="E159" s="139"/>
      <c r="F159" s="139"/>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38">
        <v>47</v>
      </c>
      <c r="B160" s="155" t="s">
        <v>2665</v>
      </c>
      <c r="C160" s="157" t="s">
        <v>31</v>
      </c>
      <c r="D160" s="63"/>
      <c r="E160" s="139"/>
      <c r="F160" s="139"/>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0.03</v>
      </c>
      <c r="G179" s="159">
        <f>IF(F179&gt;0,SUM(E179+F179),"")</f>
        <v>0.05</v>
      </c>
      <c r="H179" s="5"/>
      <c r="I179" s="215" t="s">
        <v>2671</v>
      </c>
      <c r="J179" s="215"/>
      <c r="K179" s="215"/>
      <c r="L179" s="215"/>
      <c r="M179" s="166">
        <v>0.03</v>
      </c>
      <c r="O179" s="8"/>
      <c r="Q179" s="19"/>
      <c r="R179" s="153">
        <f>IF(M179&gt;0,SUM(L179+M179),"")</f>
        <v>0.03</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87069804.700000003</v>
      </c>
      <c r="F185" s="92"/>
      <c r="G185" s="93"/>
      <c r="H185" s="88"/>
      <c r="I185" s="90" t="s">
        <v>2627</v>
      </c>
      <c r="J185" s="160">
        <f>+SUM(M179:M183)</f>
        <v>0.03</v>
      </c>
      <c r="K185" s="196" t="s">
        <v>2628</v>
      </c>
      <c r="L185" s="196"/>
      <c r="M185" s="94">
        <f>+J185*(SUM(K20:K35))</f>
        <v>52241882.82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44145</v>
      </c>
      <c r="D193" s="5"/>
      <c r="E193" s="120">
        <v>932</v>
      </c>
      <c r="F193" s="5"/>
      <c r="G193" s="5"/>
      <c r="H193" s="141" t="s">
        <v>2710</v>
      </c>
      <c r="J193" s="5"/>
      <c r="K193" s="121">
        <v>40934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2711</v>
      </c>
      <c r="J211" s="27" t="s">
        <v>2622</v>
      </c>
      <c r="K211" s="142" t="s">
        <v>2712</v>
      </c>
      <c r="L211" s="21"/>
      <c r="M211" s="21"/>
      <c r="N211" s="21"/>
      <c r="O211" s="8"/>
    </row>
    <row r="212" spans="1:15" x14ac:dyDescent="0.25">
      <c r="A212" s="9"/>
      <c r="B212" s="27" t="s">
        <v>2619</v>
      </c>
      <c r="C212" s="141" t="s">
        <v>2710</v>
      </c>
      <c r="D212" s="21"/>
      <c r="G212" s="27" t="s">
        <v>2621</v>
      </c>
      <c r="H212" s="142" t="s">
        <v>2713</v>
      </c>
      <c r="J212" s="27" t="s">
        <v>2623</v>
      </c>
      <c r="K212" s="141"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2020-12-26T19:22:03Z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