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defaultThemeVersion="153222"/>
  <mc:AlternateContent xmlns:mc="http://schemas.openxmlformats.org/markup-compatibility/2006">
    <mc:Choice Requires="x15">
      <x15ac:absPath xmlns:x15ac="http://schemas.microsoft.com/office/spreadsheetml/2010/11/ac" url="C:\conucol\Metas\META\2021-50-50001122020_9009680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<sst xmlns="http://schemas.openxmlformats.org/spreadsheetml/2006/main" count="3142" uniqueCount="2708">
  <si>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</si>
  <si>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</si>
  <si>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</si>
  <si>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</si>
  <si>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</si>
  <si>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</si>
  <si>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</si>
  <si>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</si>
  <si>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</si>
  <si>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</si>
  <si>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</si>
  <si>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</si>
  <si>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</si>
  <si>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</si>
  <si>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</si>
  <si>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</si>
  <si>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</si>
  <si>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</si>
  <si>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</si>
  <si>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</si>
  <si>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</si>
  <si>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</si>
  <si>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</si>
  <si>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</si>
  <si>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</si>
  <si>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</si>
  <si>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</si>
  <si>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</si>
  <si>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</si>
  <si>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</si>
  <si>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</si>
  <si>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</si>
  <si>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</si>
  <si>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</si>
  <si>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</si>
  <si>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</si>
  <si>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</si>
  <si>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</si>
  <si>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</si>
  <si>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</si>
  <si>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</si>
  <si>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</si>
  <si>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</si>
  <si>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</si>
  <si>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</si>
  <si>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</si>
  <si>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</si>
  <si>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</si>
  <si>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</si>
  <si>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</si>
  <si>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</si>
  <si>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</si>
  <si>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</si>
  <si>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</si>
  <si>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</si>
  <si>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</si>
  <si>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</si>
  <si>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</si>
  <si>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</si>
  <si>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</si>
  <si>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</si>
  <si>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</si>
  <si>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</si>
  <si>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</si>
  <si>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</si>
  <si>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</si>
  <si>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</si>
  <si>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</si>
  <si>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</si>
  <si>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</si>
  <si>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</si>
  <si>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</si>
  <si>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</si>
  <si>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</si>
  <si>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</si>
  <si>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</si>
  <si>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</si>
  <si>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</si>
  <si>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</si>
  <si>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</si>
  <si>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</si>
  <si>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</si>
  <si>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</si>
  <si>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</si>
  <si>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</si>
  <si>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</si>
  <si>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</si>
  <si>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</si>
  <si>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</si>
  <si>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</si>
  <si>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</si>
  <si>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</si>
  <si>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</si>
  <si>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</si>
  <si>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</si>
  <si>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</si>
  <si>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</si>
  <si>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</si>
  <si>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</si>
  <si>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</si>
  <si>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</si>
  <si>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</si>
  <si>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</si>
  <si>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</si>
  <si>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</si>
  <si>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</si>
  <si>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</si>
  <si>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</si>
  <si>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</si>
  <si>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</si>
  <si>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</si>
  <si>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</si>
  <si>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</si>
  <si>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</si>
  <si>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</si>
  <si>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</si>
  <si>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</si>
  <si>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</si>
  <si>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</si>
  <si>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</si>
  <si>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</si>
  <si>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</si>
  <si>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</si>
  <si>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</si>
  <si>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</si>
  <si>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</si>
  <si>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</si>
  <si>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</si>
  <si>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</si>
  <si>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</si>
  <si>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</si>
  <si>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</si>
  <si>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</si>
  <si>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</si>
  <si>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</si>
  <si>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</si>
  <si>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</si>
  <si>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</si>
  <si>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</si>
  <si>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</si>
  <si>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</si>
  <si>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</si>
  <si>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</si>
  <si>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</si>
  <si>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</si>
  <si>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</si>
  <si>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</si>
  <si>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</si>
  <si>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</si>
  <si>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</si>
  <si>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</si>
  <si>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</si>
  <si>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</si>
  <si>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</si>
  <si>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</si>
  <si>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</si>
  <si>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</si>
  <si>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</si>
  <si>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</si>
  <si>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</si>
  <si>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</si>
  <si>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</si>
  <si>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</si>
  <si>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</si>
  <si>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</si>
  <si>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</si>
  <si>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</si>
  <si>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</si>
  <si>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</si>
  <si>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</si>
  <si>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</si>
  <si>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</si>
  <si>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</si>
  <si>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</si>
  <si>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</si>
  <si>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</si>
  <si>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</si>
  <si>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</si>
  <si>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</si>
  <si>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</si>
  <si>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</si>
  <si>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</si>
  <si>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</si>
  <si>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</si>
  <si>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</si>
  <si>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</si>
  <si>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</si>
  <si>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</si>
  <si>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</si>
  <si>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</si>
  <si>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</si>
  <si>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</si>
  <si>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</si>
  <si>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</si>
  <si>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</si>
  <si>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</si>
  <si>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</si>
  <si>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</si>
  <si>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</si>
  <si>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</si>
  <si>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</si>
  <si>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</si>
  <si>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</si>
  <si>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</si>
  <si>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</si>
  <si>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</si>
  <si>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</si>
  <si>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</si>
  <si>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</si>
  <si>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</si>
  <si>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</si>
  <si>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</si>
  <si>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</si>
  <si>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</si>
  <si>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</si>
  <si>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</si>
  <si>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</si>
  <si>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</si>
  <si>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</si>
  <si>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</si>
  <si>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</si>
  <si>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</si>
  <si>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</si>
  <si>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</si>
  <si>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</si>
  <si>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</si>
  <si>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</si>
  <si>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</si>
  <si>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</si>
  <si>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</si>
  <si>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</si>
  <si>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</si>
  <si>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</si>
  <si>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</si>
  <si>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</si>
  <si>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</si>
  <si>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</si>
  <si>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</si>
  <si>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</si>
  <si>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</si>
  <si>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</si>
  <si>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</si>
  <si>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</si>
  <si>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</si>
  <si>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</si>
  <si>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</si>
  <si>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</si>
  <si>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</si>
  <si>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</si>
  <si>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</si>
  <si>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</si>
  <si>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</si>
  <si>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</si>
  <si>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</si>
  <si>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</si>
  <si>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</si>
  <si>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</si>
  <si>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</si>
  <si>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</si>
  <si>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</si>
  <si>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</si>
  <si>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</si>
  <si>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</si>
  <si>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</si>
  <si>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</si>
  <si>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</si>
  <si>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</si>
  <si>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</si>
  <si>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</si>
  <si>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</si>
  <si>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</si>
  <si>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</si>
  <si>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</si>
  <si>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</si>
  <si>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</si>
  <si>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</si>
  <si>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</si>
  <si>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</si>
  <si>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</si>
  <si>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</si>
  <si>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</si>
  <si>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</si>
  <si>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</si>
  <si>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</si>
  <si>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</si>
  <si>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</si>
  <si>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</si>
  <si>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</si>
  <si>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</si>
  <si>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</si>
  <si>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</si>
  <si>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</si>
  <si>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</si>
  <si>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</si>
  <si>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</si>
  <si>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</si>
  <si>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</si>
  <si>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</si>
  <si>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</si>
  <si>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</si>
  <si>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</si>
  <si>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</si>
  <si>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</si>
  <si>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</si>
  <si>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</si>
  <si>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</si>
  <si>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</si>
  <si>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</si>
  <si>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</si>
  <si>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</si>
  <si>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</si>
  <si>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</si>
  <si>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</si>
  <si>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</si>
  <si>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</si>
  <si>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</si>
  <si>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</si>
  <si>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</si>
  <si>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</si>
  <si>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</si>
  <si>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</si>
  <si>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</si>
  <si>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</si>
  <si>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</si>
  <si>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</si>
  <si>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</si>
  <si>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</si>
  <si>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</si>
  <si>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</si>
  <si>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</si>
  <si>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</si>
  <si>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</si>
  <si>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</si>
  <si>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</si>
  <si>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</si>
  <si>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</si>
  <si>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</si>
  <si>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</si>
  <si>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</si>
  <si>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</si>
  <si>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</si>
  <si>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</si>
  <si>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</si>
  <si>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</si>
  <si>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</si>
  <si>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</si>
  <si>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</si>
  <si>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</si>
  <si>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</si>
  <si>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</si>
  <si>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</si>
  <si>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</si>
  <si>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</si>
  <si>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</si>
  <si>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</si>
  <si>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</si>
  <si>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</si>
  <si>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</si>
  <si>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</si>
  <si>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</si>
  <si>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</si>
  <si>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</si>
  <si>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</si>
  <si>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</si>
  <si>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</si>
  <si>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</si>
  <si>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</si>
  <si>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</si>
  <si>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</si>
  <si>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</si>
  <si>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</si>
  <si>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</si>
  <si>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</si>
  <si>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</si>
  <si>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</si>
  <si>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</si>
  <si>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</si>
  <si>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</si>
  <si>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</si>
  <si>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</si>
  <si>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</si>
  <si>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</si>
  <si>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</si>
  <si>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</si>
  <si>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</si>
  <si>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</si>
  <si>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</si>
  <si>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</si>
  <si>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</si>
  <si>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</si>
  <si>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</si>
  <si>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</si>
  <si>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</si>
  <si>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</si>
  <si>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</si>
  <si>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</si>
  <si>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</si>
  <si>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</si>
  <si>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</si>
  <si>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</si>
  <si>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</si>
  <si>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</si>
  <si>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</si>
  <si>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</si>
  <si>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</si>
  <si>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</si>
  <si>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</si>
  <si>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</si>
  <si>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</si>
  <si>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</si>
  <si>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</si>
  <si>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</si>
  <si>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</si>
  <si>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</si>
  <si>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</si>
  <si>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</si>
  <si>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</si>
  <si>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</si>
  <si>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</si>
  <si>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</si>
  <si>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</si>
  <si>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</si>
  <si>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</si>
  <si>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</si>
  <si>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</si>
  <si>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</si>
  <si>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</si>
  <si>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</si>
  <si>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</si>
  <si>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</si>
  <si>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</si>
  <si>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</si>
  <si>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</si>
  <si>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</si>
  <si>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</si>
  <si>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</si>
  <si>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</si>
  <si>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</si>
  <si>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</si>
  <si>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</si>
  <si>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</si>
  <si>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</si>
  <si>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</si>
  <si>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</si>
  <si>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</si>
  <si>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</si>
  <si>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</si>
  <si>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</si>
  <si>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</si>
  <si>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</si>
  <si>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</si>
  <si>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</si>
  <si>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</si>
  <si>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</si>
  <si>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</si>
  <si>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</si>
  <si>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</si>
  <si>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</si>
  <si>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</si>
  <si>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</si>
  <si>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</si>
  <si>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</si>
  <si>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</si>
  <si>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</si>
  <si>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</si>
  <si>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</si>
  <si>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</si>
  <si>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</si>
  <si>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</si>
  <si>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</si>
  <si>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</si>
  <si>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</si>
  <si>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</si>
  <si>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</si>
  <si>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</si>
  <si>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</si>
  <si>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</si>
  <si>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</si>
  <si>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</si>
  <si>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</si>
  <si>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</si>
  <si>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</si>
  <si>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</si>
  <si>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</si>
  <si>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</si>
  <si>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</si>
  <si>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</si>
  <si>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</si>
  <si>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</si>
  <si>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</si>
  <si>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</si>
  <si>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</si>
  <si>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</si>
  <si>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</si>
  <si>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</si>
  <si>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</si>
  <si>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</si>
  <si>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</si>
  <si>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</si>
  <si>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</si>
  <si>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</si>
  <si>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</si>
  <si>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</si>
  <si>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</si>
  <si>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</si>
  <si>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</si>
  <si>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</si>
  <si>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</si>
  <si>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</si>
  <si>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</si>
  <si>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</si>
  <si>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</si>
  <si>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</si>
  <si>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</si>
  <si>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</si>
  <si>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</si>
  <si>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</si>
  <si>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</si>
  <si>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</si>
  <si>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</si>
  <si>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</si>
  <si>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</si>
  <si>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</si>
  <si>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</si>
  <si>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</si>
  <si>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</si>
  <si>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</si>
  <si>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</si>
  <si>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</si>
  <si>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</si>
  <si>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</si>
  <si>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</si>
  <si>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</si>
  <si>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</si>
  <si>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</si>
  <si>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</si>
  <si>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</si>
  <si>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</si>
  <si>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</si>
  <si>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</si>
  <si>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</si>
  <si>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</si>
  <si>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</si>
  <si>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</si>
  <si>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</si>
  <si>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</si>
  <si>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</si>
  <si>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</si>
  <si>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</si>
  <si>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</si>
  <si>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</si>
  <si>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</si>
  <si>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</si>
  <si>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</si>
  <si>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</si>
  <si>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</si>
  <si>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</si>
  <si>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</si>
  <si>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</si>
  <si>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</si>
  <si>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</si>
  <si>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</si>
  <si>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</si>
  <si>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</si>
  <si>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</si>
  <si>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</si>
  <si>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</si>
  <si>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</si>
  <si>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</si>
  <si>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</si>
  <si>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</si>
  <si>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</si>
  <si>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</si>
  <si>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</si>
  <si>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</si>
  <si>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</si>
  <si>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</si>
  <si>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</si>
  <si>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</si>
  <si>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</si>
  <si>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</si>
  <si>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</si>
  <si>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</si>
  <si>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</si>
  <si>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</si>
  <si>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</si>
  <si>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</si>
  <si>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</si>
  <si>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</si>
  <si>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</si>
  <si>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</si>
  <si>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</si>
  <si>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</si>
  <si>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</si>
  <si>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</si>
  <si>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</si>
  <si>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</si>
  <si>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</si>
  <si>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</si>
  <si>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</si>
  <si>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</si>
  <si>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</si>
  <si>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</si>
  <si>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</si>
  <si>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</si>
  <si>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</si>
  <si>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</si>
  <si>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</si>
  <si>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</si>
  <si>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</si>
  <si>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</si>
  <si>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</si>
  <si>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</si>
  <si>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</si>
  <si>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</si>
  <si>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</si>
  <si>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</si>
  <si>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</si>
  <si>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</si>
  <si>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</si>
  <si>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</si>
  <si>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</si>
  <si>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</si>
  <si>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</si>
  <si>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</si>
  <si>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</si>
  <si>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</si>
  <si>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</si>
  <si>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</si>
  <si>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</si>
  <si>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</si>
  <si>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</si>
  <si>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</si>
  <si>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</si>
  <si>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</si>
  <si>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</si>
  <si>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</si>
  <si>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</si>
  <si>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</si>
  <si>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</si>
  <si>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</si>
  <si>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</si>
  <si>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</si>
  <si>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</si>
  <si>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</si>
  <si>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</si>
  <si>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</si>
  <si>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</si>
  <si>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</si>
  <si>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</si>
  <si>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</si>
  <si>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</si>
  <si>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</si>
  <si>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</si>
  <si>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</si>
  <si>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</si>
  <si>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</si>
  <si>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</si>
  <si>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</si>
  <si>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</si>
  <si>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</si>
  <si>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</si>
  <si>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</si>
  <si>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</si>
  <si>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</si>
  <si>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</si>
  <si>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</si>
  <si>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</si>
  <si>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</si>
  <si>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</si>
  <si>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</si>
  <si>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</si>
  <si>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</si>
  <si>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</si>
  <si>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</si>
  <si>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</si>
  <si>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</si>
  <si>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</si>
  <si>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</si>
  <si>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</si>
  <si>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</si>
  <si>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</si>
  <si>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</si>
  <si>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</si>
  <si>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</si>
  <si>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</si>
  <si>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</si>
  <si>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</si>
  <si>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</si>
  <si>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</si>
  <si>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</si>
  <si>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</si>
  <si>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</si>
  <si>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</si>
  <si>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</si>
  <si>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</si>
  <si>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</si>
  <si>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</si>
  <si>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</si>
  <si>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</si>
  <si>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</si>
  <si>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</si>
  <si>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</si>
  <si>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</si>
  <si>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</si>
  <si>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</si>
  <si>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</si>
  <si>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</si>
  <si>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</si>
  <si>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</si>
  <si>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</si>
  <si>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</si>
  <si>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</si>
  <si>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</si>
  <si>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</si>
  <si>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</si>
  <si>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</si>
  <si>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</si>
  <si>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</si>
  <si>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</si>
  <si>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</si>
  <si>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</si>
  <si>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</si>
  <si>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</si>
  <si>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</si>
  <si>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</si>
  <si>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</si>
  <si>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</si>
  <si>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</si>
  <si>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</si>
  <si>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</si>
  <si>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</si>
  <si>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</si>
  <si>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</si>
  <si>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</si>
  <si>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</si>
  <si>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</si>
  <si>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</si>
  <si>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</si>
  <si>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</si>
  <si>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</si>
  <si>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</si>
  <si>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</si>
  <si>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</si>
  <si>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</si>
  <si>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</si>
  <si>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</si>
  <si>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</si>
  <si>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</si>
  <si>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</si>
  <si>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</si>
  <si>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</si>
  <si>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</si>
  <si>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</si>
  <si>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</si>
  <si>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</si>
  <si>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</si>
  <si>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</si>
  <si>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</si>
  <si>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</si>
  <si>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</si>
  <si>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</si>
  <si>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</si>
  <si>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</si>
  <si>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</si>
  <si>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</si>
  <si>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</si>
  <si>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</si>
  <si>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</si>
  <si>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</si>
  <si>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</si>
  <si>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</si>
  <si>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</si>
  <si>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</si>
  <si>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</si>
  <si>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</si>
  <si>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</si>
  <si>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</si>
  <si>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</si>
  <si>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</si>
  <si>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</si>
  <si>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</si>
  <si>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</si>
  <si>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</si>
  <si>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</si>
  <si>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</si>
  <si>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</si>
  <si>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</si>
  <si>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</si>
  <si>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</si>
  <si>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</si>
  <si>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</si>
  <si>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</si>
  <si>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</si>
  <si>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</si>
  <si>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</si>
  <si>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</si>
  <si>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</si>
  <si>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</si>
  <si>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</si>
  <si>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</si>
  <si>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</si>
  <si>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</si>
  <si>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</si>
  <si>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</si>
  <si>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</si>
  <si>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</si>
  <si>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</si>
  <si>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</si>
  <si>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</si>
  <si>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</si>
  <si>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</si>
  <si>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</si>
  <si>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</si>
  <si>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</si>
  <si>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</si>
  <si>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</si>
  <si>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</si>
  <si>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</si>
  <si>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</si>
  <si>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</si>
  <si>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</si>
  <si>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</si>
  <si>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</si>
  <si>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</si>
  <si>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</si>
  <si>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</si>
  <si>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</si>
  <si>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</si>
  <si>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</si>
  <si>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</si>
  <si>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</si>
  <si>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</si>
  <si>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</si>
  <si>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</si>
  <si>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</si>
  <si>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</si>
  <si>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</si>
  <si>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</si>
  <si>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</si>
  <si>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</si>
  <si>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</si>
  <si>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</si>
  <si>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</si>
  <si>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</si>
  <si>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</si>
  <si>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</si>
  <si>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</si>
  <si>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</si>
  <si>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</si>
  <si>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</si>
  <si>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</si>
  <si>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</si>
  <si>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</si>
  <si>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</si>
  <si>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</si>
  <si>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</si>
  <si>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</si>
  <si>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</si>
  <si>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</si>
  <si>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</si>
  <si>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</si>
  <si>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</si>
  <si>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</si>
  <si>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</si>
  <si>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</si>
  <si>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</si>
  <si>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</si>
  <si>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</si>
  <si>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</si>
  <si>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</si>
  <si>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</si>
  <si>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</si>
  <si>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</si>
  <si>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</si>
  <si>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</si>
  <si>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</si>
  <si>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</si>
  <si>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</si>
  <si>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</si>
  <si>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</si>
  <si>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</si>
  <si>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</si>
  <si>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</si>
  <si>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</si>
  <si>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</si>
  <si>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</si>
  <si>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</si>
  <si>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</si>
  <si>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</si>
  <si>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</si>
  <si>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</si>
  <si>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</si>
  <si>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</si>
  <si>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</si>
  <si>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</si>
  <si>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</si>
  <si>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</si>
  <si>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</si>
  <si>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</si>
  <si>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</si>
  <si>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</si>
  <si>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</si>
  <si>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</si>
  <si>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</si>
  <si>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</si>
  <si>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</si>
  <si>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</si>
  <si>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</si>
  <si>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</si>
  <si>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</si>
  <si>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</si>
  <si>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</si>
  <si>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</si>
  <si>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</si>
  <si>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</si>
  <si>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</si>
  <si>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</si>
  <si>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</si>
  <si>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</si>
  <si>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</si>
  <si>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</si>
  <si>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</si>
  <si>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</si>
  <si>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</si>
  <si>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</si>
  <si>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</si>
  <si>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</si>
  <si>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</si>
  <si>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</si>
  <si>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</si>
  <si>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</si>
  <si>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</si>
  <si>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</si>
  <si>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</si>
  <si>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</si>
  <si>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</si>
  <si>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</si>
  <si>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</si>
  <si>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</si>
  <si>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</si>
  <si>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</si>
  <si>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</si>
  <si>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</si>
  <si>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</si>
  <si>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</si>
  <si>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</si>
  <si>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</si>
  <si>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</si>
  <si>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</si>
  <si>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</si>
  <si>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</si>
  <si>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</si>
  <si>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</si>
  <si>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</si>
  <si>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</si>
  <si>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</si>
  <si>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</si>
  <si>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</si>
  <si>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</si>
  <si>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</si>
  <si>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</si>
  <si>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</si>
  <si>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</si>
  <si>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</si>
  <si>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</si>
  <si>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</si>
  <si>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</si>
  <si>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</si>
  <si>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</si>
  <si>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</si>
  <si>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</si>
  <si>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</si>
  <si>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</si>
  <si>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</si>
  <si>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</si>
  <si>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</si>
  <si>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</si>
  <si>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</si>
  <si>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</si>
  <si>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</si>
  <si>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</si>
  <si>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</si>
  <si>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</si>
  <si>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</si>
  <si>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</si>
  <si>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</si>
  <si>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</si>
  <si>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</si>
  <si>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</si>
  <si>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</si>
  <si>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</si>
  <si>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</si>
  <si>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</si>
  <si>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</si>
  <si>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</si>
  <si>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</si>
  <si>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</si>
  <si>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</si>
  <si>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</si>
  <si>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</si>
  <si>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</si>
  <si>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</si>
  <si>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</si>
  <si>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</si>
  <si>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</si>
  <si>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</si>
  <si>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</si>
  <si>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</si>
  <si>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</si>
  <si>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</si>
  <si>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</si>
  <si>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</si>
  <si>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</si>
  <si>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</si>
  <si>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</si>
  <si>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</si>
  <si>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</si>
  <si>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</si>
  <si>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</si>
  <si>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</si>
  <si>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</si>
  <si>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</si>
  <si>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</si>
  <si>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</si>
  <si>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</si>
  <si>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</si>
  <si>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</si>
  <si>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</si>
  <si>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</si>
  <si>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</si>
  <si>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</si>
  <si>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</si>
  <si>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</si>
  <si>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</si>
  <si>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</si>
  <si>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</si>
  <si>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</si>
  <si>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</si>
  <si>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</si>
  <si>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</si>
  <si>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</si>
  <si>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</si>
  <si>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</si>
  <si>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</si>
  <si>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</si>
  <si>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</si>
  <si>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</si>
  <si>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</si>
  <si>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</si>
  <si>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</si>
  <si>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</si>
  <si>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</si>
  <si>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</si>
  <si>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</si>
  <si>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</si>
  <si>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</si>
  <si>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</si>
  <si>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</si>
  <si>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</si>
  <si>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</si>
  <si>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</si>
  <si>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</si>
  <si>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</si>
  <si>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</si>
  <si>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</si>
  <si>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</si>
  <si>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</si>
  <si>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</si>
  <si>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</si>
  <si>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</si>
  <si>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</si>
  <si>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</si>
  <si>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</si>
  <si>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</si>
  <si>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</si>
  <si>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</si>
  <si>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</si>
  <si>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</si>
  <si>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</si>
  <si>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</si>
  <si>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</si>
  <si>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</si>
  <si>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</si>
  <si>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</si>
  <si>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</si>
  <si>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</si>
  <si>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</si>
  <si>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</si>
  <si>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</si>
  <si>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</si>
  <si>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</si>
  <si>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</si>
  <si>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</si>
  <si>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</si>
  <si>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</si>
  <si>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</si>
  <si>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</si>
  <si>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</si>
  <si>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</si>
  <si>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</si>
  <si>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</si>
  <si>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</si>
  <si>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</si>
  <si>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</si>
  <si>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</si>
  <si>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</si>
  <si>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</si>
  <si>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</si>
  <si>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</si>
  <si>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</si>
  <si>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</si>
  <si>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</si>
  <si>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</si>
  <si>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</si>
  <si>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</si>
  <si>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</si>
  <si>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</si>
  <si>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</si>
  <si>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</si>
  <si>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</si>
  <si>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</si>
  <si>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</si>
  <si>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</si>
  <si>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</si>
  <si>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</si>
  <si>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</si>
  <si>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</si>
  <si>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</si>
  <si>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</si>
  <si>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</si>
  <si>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</si>
  <si>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</si>
  <si>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</si>
  <si>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</si>
  <si>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</si>
  <si>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</si>
  <si>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</si>
  <si>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</si>
  <si>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</si>
  <si>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</si>
  <si>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</si>
  <si>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</si>
  <si>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</si>
  <si>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</si>
  <si>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</si>
  <si>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</si>
  <si>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</si>
  <si>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</si>
  <si>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</si>
  <si>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</si>
  <si>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</si>
  <si>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</si>
  <si>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</si>
  <si>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</si>
  <si>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</si>
  <si>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</si>
  <si>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</si>
  <si>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</si>
  <si>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</si>
  <si>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</si>
  <si>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</si>
  <si>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</si>
  <si>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</si>
  <si>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</si>
  <si>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</si>
  <si>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</si>
  <si>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</si>
  <si>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</si>
  <si>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</si>
  <si>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</si>
  <si>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</si>
  <si>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</si>
  <si>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</si>
  <si>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</si>
  <si>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</si>
  <si>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</si>
  <si>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</si>
  <si>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</si>
  <si>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</si>
  <si>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</si>
  <si>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</si>
  <si>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</si>
  <si>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</si>
  <si>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</si>
  <si>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</si>
  <si>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</si>
  <si>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</si>
  <si>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</si>
  <si>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</si>
  <si>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</si>
  <si>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</si>
  <si>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</si>
  <si>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</si>
  <si>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</si>
  <si>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</si>
  <si>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</si>
  <si>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</si>
  <si>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</si>
  <si>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</si>
  <si>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</si>
  <si>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</si>
  <si>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</si>
  <si>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</si>
  <si>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</si>
  <si>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</si>
  <si>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</si>
  <si>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</si>
  <si>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</si>
  <si>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</si>
  <si>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</si>
  <si>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</si>
  <si>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</si>
  <si>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</si>
  <si>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</si>
  <si>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</si>
  <si>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</si>
  <si>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</si>
  <si>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</si>
  <si>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</si>
  <si>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</si>
  <si>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</si>
  <si>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</si>
  <si>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</si>
  <si>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</si>
  <si>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</si>
  <si>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</si>
  <si>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</si>
  <si>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</si>
  <si>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</si>
  <si>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</si>
  <si>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</si>
  <si>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</si>
  <si>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</si>
  <si>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</si>
  <si>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</si>
  <si>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</si>
  <si>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</si>
  <si>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</si>
  <si>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</si>
  <si>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</si>
  <si>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</si>
  <si>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</si>
  <si>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</si>
  <si>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</si>
  <si>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</si>
  <si>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</si>
  <si>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</si>
  <si>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</si>
  <si>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</si>
  <si>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</si>
  <si>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</si>
  <si>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</si>
  <si>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</si>
  <si>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</si>
  <si>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</si>
  <si>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</si>
  <si>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</si>
  <si>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</si>
  <si>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</si>
  <si>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</si>
  <si>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</si>
  <si>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</si>
  <si>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</si>
  <si>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</si>
  <si>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</si>
  <si>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</si>
  <si>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</si>
  <si>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</si>
  <si>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</si>
  <si>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</si>
  <si>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</si>
  <si>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</si>
  <si>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</si>
  <si>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</si>
  <si>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</si>
  <si>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</si>
  <si>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</si>
  <si>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</si>
  <si>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</si>
  <si>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</si>
  <si>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</si>
  <si>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</si>
  <si>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</si>
  <si>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</si>
  <si>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</si>
  <si>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</si>
  <si>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</si>
  <si>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</si>
  <si>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</si>
  <si>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</si>
  <si>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</si>
  <si>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</si>
  <si>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</si>
  <si>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</si>
  <si>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</si>
  <si>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</si>
  <si>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</si>
  <si>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</si>
  <si>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</si>
  <si>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</si>
  <si>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</si>
  <si>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</si>
  <si>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</si>
  <si>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</si>
  <si>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</si>
  <si>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</si>
  <si>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</si>
  <si>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</si>
  <si>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</si>
  <si>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</si>
  <si>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</si>
  <si>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</si>
  <si>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</si>
  <si>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</si>
  <si>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</si>
  <si>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</si>
  <si>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</si>
  <si>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</si>
  <si>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</si>
  <si>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</si>
  <si>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</si>
  <si>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</si>
  <si>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</si>
  <si>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</si>
  <si>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</si>
  <si>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</si>
  <si>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</si>
  <si>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</si>
  <si>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</si>
  <si>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</si>
  <si>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</si>
  <si>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</si>
  <si>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</si>
  <si>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</si>
  <si>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</si>
  <si>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</si>
  <si>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</si>
  <si>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</si>
  <si>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</si>
  <si>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</si>
  <si>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</si>
  <si>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</si>
  <si>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</si>
  <si>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</si>
  <si>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</si>
  <si>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</si>
  <si>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</si>
  <si>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</si>
  <si>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</si>
  <si>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</si>
  <si>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</si>
  <si>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</si>
  <si>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</si>
  <si>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</si>
  <si>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</si>
  <si>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</si>
  <si>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</si>
  <si>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</si>
  <si>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</si>
  <si>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</si>
  <si>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</si>
  <si>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</si>
  <si>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</si>
  <si>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</si>
  <si>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</si>
  <si>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</si>
  <si>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</si>
  <si>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</si>
  <si>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</si>
  <si>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</si>
  <si>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</si>
  <si>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</si>
  <si>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</si>
  <si>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</si>
  <si>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</si>
  <si>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</si>
  <si>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</si>
  <si>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</si>
  <si>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</si>
  <si>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</si>
  <si>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</si>
  <si>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</si>
  <si>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</si>
  <si>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</si>
  <si>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</si>
  <si>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</si>
  <si>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</si>
  <si>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</si>
  <si>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</si>
  <si>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</si>
  <si>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</si>
  <si>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</si>
  <si>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</si>
  <si>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</si>
  <si>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</si>
  <si>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</si>
  <si>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</si>
  <si>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</si>
  <si>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</si>
  <si>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</si>
  <si>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</si>
  <si>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</si>
  <si>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</si>
  <si>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</si>
  <si>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</si>
  <si>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</si>
  <si>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</si>
  <si>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</si>
  <si>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</si>
  <si>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</si>
  <si>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</si>
  <si>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</si>
  <si>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</si>
  <si>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</si>
  <si>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</si>
  <si>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</si>
  <si>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</si>
  <si>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</si>
  <si>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</si>
  <si>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</si>
  <si>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</si>
  <si>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</si>
  <si>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</si>
  <si>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</si>
  <si>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</si>
  <si>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</si>
  <si>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</si>
  <si>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</si>
  <si>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</si>
  <si>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</si>
  <si>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</si>
  <si>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</si>
  <si>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</si>
  <si>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</si>
  <si>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</si>
  <si>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</si>
  <si>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</si>
  <si>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</si>
  <si>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</si>
  <si>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</si>
  <si>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</si>
  <si>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</si>
  <si>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</si>
  <si>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</si>
  <si>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</si>
  <si>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</si>
  <si>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</si>
  <si>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</si>
  <si>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</si>
  <si>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</si>
  <si>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</si>
  <si>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</si>
  <si>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</si>
  <si>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</si>
  <si>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</si>
  <si>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</si>
  <si>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</si>
  <si>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</si>
  <si>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</si>
  <si>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</si>
  <si>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</si>
  <si>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</si>
  <si>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</si>
  <si>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</si>
  <si>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</si>
  <si>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</si>
  <si>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</si>
  <si>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</si>
  <si>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</si>
  <si>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</si>
  <si>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</si>
  <si>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</si>
  <si>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</si>
  <si>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</si>
  <si>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</si>
  <si>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</si>
  <si>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</si>
  <si>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</si>
  <si>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</si>
  <si>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</si>
  <si>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</si>
  <si>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</si>
  <si>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</si>
  <si>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</si>
  <si>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</si>
  <si>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</si>
  <si>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</si>
  <si>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</si>
  <si>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</si>
  <si>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</si>
  <si>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</si>
  <si>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</si>
  <si>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</si>
  <si>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</si>
  <si>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</si>
  <si>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</si>
  <si>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</si>
  <si>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</si>
  <si>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</si>
  <si>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</si>
  <si>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</si>
  <si>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</si>
  <si>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</si>
  <si>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</si>
  <si>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</si>
  <si>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</si>
  <si>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</si>
  <si>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</si>
  <si>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</si>
  <si>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</si>
  <si>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</si>
  <si>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</si>
  <si>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</si>
  <si>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</si>
  <si>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</si>
  <si>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</si>
  <si>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</si>
  <si>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</si>
  <si>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</si>
  <si>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</si>
  <si>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</si>
  <si>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</si>
  <si>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</si>
  <si>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</si>
  <si>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</si>
  <si>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</si>
  <si>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</si>
  <si>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</si>
  <si>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</si>
  <si>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</si>
  <si>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</si>
  <si>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</si>
  <si>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</si>
  <si>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</si>
  <si>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</si>
  <si>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</si>
  <si>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</si>
  <si>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</si>
  <si>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</si>
  <si>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</si>
  <si>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</si>
  <si>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</si>
  <si>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</si>
  <si>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</si>
  <si>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</si>
  <si>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</si>
  <si>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</si>
  <si>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</si>
  <si>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</si>
  <si>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</si>
  <si>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</si>
  <si>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</si>
  <si>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</si>
  <si>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</si>
  <si>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</si>
  <si>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</si>
  <si>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</si>
  <si>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</si>
  <si>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</si>
  <si>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</si>
  <si>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</si>
  <si>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</si>
  <si>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</si>
  <si>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</si>
  <si>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</si>
  <si>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</si>
  <si>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</si>
  <si>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</si>
  <si>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</si>
  <si>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</si>
  <si>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</si>
  <si>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</si>
  <si>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</si>
  <si>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</si>
  <si>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</si>
  <si>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</si>
  <si>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</si>
  <si>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</si>
  <si>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</si>
  <si>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</si>
  <si>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</si>
  <si>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</si>
  <si>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</si>
  <si>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</si>
  <si>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</si>
  <si>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</si>
  <si>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</si>
  <si>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</si>
  <si>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</si>
  <si>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</si>
  <si>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</si>
  <si>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</si>
  <si>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</si>
  <si>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</si>
  <si>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</si>
  <si>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</si>
  <si>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</si>
  <si>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</si>
  <si>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</si>
  <si>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</si>
  <si>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</si>
  <si>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</si>
  <si>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</si>
  <si>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</si>
  <si>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</si>
  <si>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</si>
  <si>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</si>
  <si>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</si>
  <si>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</si>
  <si>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</si>
  <si>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</si>
  <si>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</si>
  <si>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</si>
  <si>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</si>
  <si>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</si>
  <si>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</si>
  <si>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</si>
  <si>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</si>
  <si>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</si>
  <si>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</si>
  <si>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</si>
  <si>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</si>
  <si>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</si>
  <si>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</si>
  <si>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</si>
  <si>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</si>
  <si>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</si>
  <si>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</si>
  <si>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</si>
  <si>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</si>
  <si>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</si>
  <si>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</si>
  <si>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</si>
  <si>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</si>
  <si>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</si>
  <si>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</si>
  <si>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</si>
  <si>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</si>
  <si>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</si>
  <si>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</si>
  <si>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</si>
  <si>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</si>
  <si>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</si>
  <si>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</si>
  <si>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</si>
  <si>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</si>
  <si>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</si>
  <si>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</si>
  <si>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</si>
  <si>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</si>
  <si>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</si>
  <si>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</si>
  <si>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</si>
  <si>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</si>
  <si>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</si>
  <si>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</si>
  <si>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</si>
  <si>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</si>
  <si>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</si>
  <si>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</si>
  <si>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</si>
  <si>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</si>
  <si>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</si>
  <si>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</si>
  <si>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</si>
  <si>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</si>
  <si>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</si>
  <si>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</si>
  <si>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</si>
  <si>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</si>
  <si>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</si>
  <si>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</si>
  <si>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</si>
  <si>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</si>
  <si>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</si>
  <si>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</si>
  <si>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</si>
  <si>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</si>
  <si>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</si>
  <si>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</si>
  <si>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</si>
  <si>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</si>
  <si>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</si>
  <si>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</si>
  <si>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</si>
  <si>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</si>
  <si>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</si>
  <si>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</si>
  <si>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</si>
  <si>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</si>
  <si>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</si>
  <si>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</si>
  <si>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</si>
  <si>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</si>
  <si>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</si>
  <si>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</si>
  <si>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</si>
  <si>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</si>
  <si>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</si>
  <si>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</si>
  <si>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</si>
  <si>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</si>
  <si>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</si>
  <si>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</si>
  <si>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</si>
  <si>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</si>
  <si>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</si>
  <si>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</si>
  <si>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</si>
  <si>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</si>
  <si>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</si>
  <si>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</si>
  <si>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</si>
  <si>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</si>
  <si>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</si>
  <si>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</si>
  <si>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</si>
  <si>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</si>
  <si>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</si>
  <si>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</si>
  <si>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</si>
  <si>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</si>
  <si>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</si>
  <si>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</si>
  <si>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</si>
  <si>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</si>
  <si>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</si>
  <si>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</si>
  <si>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</si>
  <si>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</si>
  <si>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</si>
  <si>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</si>
  <si>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</si>
  <si>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</si>
  <si>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</si>
  <si>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</si>
  <si>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</si>
  <si>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</si>
  <si>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</si>
  <si>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</si>
  <si>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</si>
  <si>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</si>
  <si>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</si>
  <si>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</si>
  <si>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</si>
  <si>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</si>
  <si>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</si>
  <si>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</si>
  <si>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</si>
  <si>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</si>
  <si>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</si>
  <si>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</si>
  <si>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</si>
  <si>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</si>
  <si>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</si>
  <si>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</si>
  <si>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</si>
  <si>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</si>
  <si>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</si>
  <si>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</si>
  <si>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</si>
  <si>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</si>
  <si>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</si>
  <si>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</si>
  <si>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</si>
  <si>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</si>
  <si>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</si>
  <si>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</si>
  <si>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</si>
  <si>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</si>
  <si>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</si>
  <si>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</si>
  <si>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</si>
  <si>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</si>
  <si>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</si>
  <si>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</si>
  <si>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</si>
  <si>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</si>
  <si>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</si>
  <si>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</si>
  <si>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</si>
  <si>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</si>
  <si>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</si>
  <si>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</si>
  <si>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</si>
  <si>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</si>
  <si>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</si>
  <si>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</si>
  <si>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</si>
  <si>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</si>
  <si>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</si>
  <si>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</si>
  <si>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</si>
  <si>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</si>
  <si>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</si>
  <si>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</si>
  <si>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</si>
  <si>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</si>
  <si>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</si>
  <si>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</si>
  <si>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</si>
  <si>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</si>
  <si>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</si>
  <si>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</si>
  <si>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</si>
  <si>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</si>
  <si>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</si>
  <si>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</si>
  <si>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</si>
  <si>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</si>
  <si>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</si>
  <si>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</si>
  <si>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</si>
  <si>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</si>
  <si>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</si>
  <si>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</si>
  <si>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</si>
  <si>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</si>
  <si>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</si>
  <si>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</si>
  <si>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</si>
  <si>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</si>
  <si>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</si>
  <si>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</si>
  <si>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</si>
  <si>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</si>
  <si>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</si>
  <si>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</si>
  <si>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</si>
  <si>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</si>
  <si>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</si>
  <si>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</si>
  <si>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</si>
  <si>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</si>
  <si>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</si>
  <si>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</si>
  <si>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</si>
  <si>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</si>
  <si>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</si>
  <si>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</si>
  <si>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</si>
  <si>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</si>
  <si>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</si>
  <si>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</si>
  <si>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</si>
  <si>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</si>
  <si>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</si>
  <si>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</si>
  <si>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</si>
  <si>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</si>
  <si>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</si>
  <si>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</si>
  <si>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</si>
  <si>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</si>
  <si>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</si>
  <si>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</si>
  <si>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</si>
  <si>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</si>
  <si>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</si>
  <si>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</si>
  <si>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</si>
  <si>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</si>
  <si>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</si>
  <si>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</si>
  <si>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</si>
  <si>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</si>
  <si>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</si>
  <si>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</si>
  <si>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</si>
  <si>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</si>
  <si>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</si>
  <si>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</si>
  <si>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</si>
  <si>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</si>
  <si>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</si>
  <si>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</si>
  <si>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</si>
  <si>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</si>
  <si>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</si>
  <si>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</si>
  <si>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</si>
  <si>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</si>
  <si>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</si>
  <si>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</si>
  <si>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</si>
  <si>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</si>
  <si>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</si>
  <si>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</si>
  <si>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</si>
  <si>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</si>
  <si>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</si>
  <si>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</si>
  <si>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</si>
  <si>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</si>
  <si>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</si>
  <si>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</si>
  <si>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</si>
  <si>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</si>
  <si>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</si>
  <si>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</si>
  <si>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</si>
  <si>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</si>
  <si>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</si>
  <si>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</si>
  <si>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</si>
  <si>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</si>
  <si>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</si>
  <si>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</si>
  <si>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</si>
  <si>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</si>
  <si>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</si>
  <si>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</si>
  <si>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</si>
  <si>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</si>
  <si>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</si>
  <si>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</si>
  <si>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</si>
  <si>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</si>
  <si>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</si>
  <si>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</si>
  <si>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</si>
  <si>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</si>
  <si>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</si>
  <si>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</si>
  <si>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</si>
  <si>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</si>
  <si>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</si>
  <si>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</si>
  <si>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</si>
  <si>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</si>
  <si>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</si>
  <si>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</si>
  <si>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</si>
  <si>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</si>
  <si>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</si>
  <si>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</si>
  <si>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</si>
  <si>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</si>
  <si>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</si>
  <si>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</si>
  <si>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</si>
  <si>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</si>
  <si>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</si>
  <si>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</si>
  <si>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</si>
  <si>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</si>
  <si>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</si>
  <si>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</si>
  <si>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</si>
  <si>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</si>
  <si>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</si>
  <si>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</si>
  <si>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</si>
  <si>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</si>
  <si>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</si>
  <si>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</si>
  <si>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</si>
  <si>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</si>
  <si>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</si>
  <si>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</si>
  <si>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</si>
  <si>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</si>
  <si>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</si>
  <si>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</si>
  <si>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</si>
  <si>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</si>
  <si>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</si>
  <si>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</si>
  <si>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</si>
  <si>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</si>
  <si>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</si>
  <si>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</si>
  <si>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</si>
  <si>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</si>
  <si>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</si>
  <si>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</si>
  <si>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</si>
  <si>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</si>
  <si>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</si>
  <si>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</si>
  <si>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</si>
  <si>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</si>
  <si>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</si>
  <si>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</si>
  <si>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</si>
  <si>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</si>
  <si>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</si>
  <si>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</si>
  <si>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</si>
  <si>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</si>
  <si>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</si>
  <si>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</si>
  <si>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</si>
  <si>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</si>
  <si>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</si>
  <si>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</si>
  <si>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</si>
  <si>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</si>
  <si>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</si>
  <si>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</si>
  <si>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</si>
  <si>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</si>
  <si>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</si>
  <si>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</si>
  <si>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</si>
  <si>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</si>
  <si>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</si>
  <si>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</si>
  <si>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</si>
  <si>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</si>
  <si>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</si>
  <si>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</si>
  <si>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</si>
  <si>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</si>
  <si>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</si>
  <si>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</si>
  <si>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</si>
  <si>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</si>
  <si>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</si>
  <si>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</si>
  <si>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</si>
  <si>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</si>
  <si>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</si>
  <si>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</si>
  <si>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</si>
  <si>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</si>
  <si>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</si>
  <si>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</si>
  <si>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</si>
  <si>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</si>
  <si>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</si>
  <si>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</si>
  <si>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</si>
  <si>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</si>
  <si>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</si>
  <si>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</si>
  <si>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</si>
  <si>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</si>
  <si>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</si>
  <si>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</si>
  <si>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</si>
  <si>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</si>
  <si>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</si>
  <si>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</si>
  <si>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</si>
  <si>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</si>
  <si>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</si>
  <si>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</si>
  <si>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</si>
  <si>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</si>
  <si>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</si>
  <si>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</si>
  <si>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</si>
  <si>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</si>
  <si>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</si>
  <si>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</si>
  <si>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</si>
  <si>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</si>
  <si>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</si>
  <si>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</si>
  <si>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</si>
  <si>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</si>
  <si>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</si>
  <si>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</si>
  <si>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</si>
  <si>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</si>
  <si>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</si>
  <si>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</si>
  <si>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</si>
  <si>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</si>
  <si>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</si>
  <si>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</si>
  <si>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</si>
  <si>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</si>
  <si>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</si>
  <si>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</si>
  <si>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</si>
  <si>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</si>
  <si>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</si>
  <si>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</si>
  <si>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</si>
  <si>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</si>
  <si>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</si>
  <si>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</si>
  <si>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</si>
  <si>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</si>
  <si>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</si>
  <si>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</si>
  <si>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</si>
  <si>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</si>
  <si>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</si>
  <si>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</si>
  <si>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</si>
  <si>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</si>
  <si>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</si>
  <si>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</si>
  <si>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</si>
  <si>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</si>
  <si>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</si>
  <si>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</si>
  <si>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</si>
  <si>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</si>
  <si>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</si>
  <si>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</si>
  <si>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</si>
  <si>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</si>
  <si>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</si>
  <si>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</si>
  <si>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</si>
  <si>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</si>
  <si>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</si>
  <si>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</si>
  <si>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</si>
  <si>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</si>
  <si>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</si>
  <si>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</si>
  <si>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</si>
  <si>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</si>
  <si>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</si>
  <si>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</si>
  <si>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</si>
  <si>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</si>
  <si>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</si>
  <si>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</si>
  <si>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</si>
  <si>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</si>
  <si>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</si>
  <si>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</si>
  <si>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</si>
  <si>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</si>
  <si>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</si>
  <si>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</si>
  <si>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</si>
  <si>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</si>
  <si>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</si>
  <si>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</si>
  <si>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</si>
  <si>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</si>
  <si>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</si>
  <si>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</si>
  <si>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</si>
  <si>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</si>
  <si>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</si>
  <si>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</si>
  <si>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</si>
  <si>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</si>
  <si>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</si>
  <si>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</si>
  <si>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</si>
  <si>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</si>
  <si>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</si>
  <si>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</si>
  <si>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</si>
  <si>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</si>
  <si>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</si>
  <si>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</si>
  <si>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</si>
  <si>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</si>
  <si>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</si>
  <si>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</si>
  <si>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</si>
  <si>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</si>
  <si>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</si>
  <si>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</si>
  <si>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</si>
  <si>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</si>
  <si>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</si>
  <si>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</si>
  <si>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</si>
  <si>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</si>
  <si>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</si>
  <si>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</si>
  <si>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</si>
  <si>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</si>
  <si>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</si>
  <si>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</si>
  <si>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</si>
  <si>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</si>
  <si>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</si>
  <si>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</si>
  <si>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</si>
  <si>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</si>
  <si>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</si>
  <si>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</si>
  <si>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</si>
  <si>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</si>
  <si>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</si>
  <si>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</si>
  <si>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</si>
  <si>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</si>
  <si>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</si>
  <si>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</si>
  <si>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</si>
  <si>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</si>
  <si>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</si>
  <si>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</si>
  <si>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</si>
  <si>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</si>
  <si>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</si>
  <si>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</si>
  <si>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</si>
  <si>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</si>
  <si>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</si>
  <si>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</si>
  <si>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</si>
  <si>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</si>
  <si>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</si>
  <si>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</si>
  <si>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</si>
  <si>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</si>
  <si>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</si>
  <si>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</si>
  <si>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</si>
  <si>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</si>
  <si>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</si>
  <si>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</si>
  <si>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</si>
  <si>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</si>
  <si>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</si>
  <si>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</si>
  <si>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</si>
  <si>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</si>
  <si>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</si>
  <si>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</si>
  <si>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</si>
  <si>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</si>
  <si>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</si>
  <si>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</si>
  <si>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</si>
  <si>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</si>
  <si>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</si>
  <si>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</si>
  <si>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</si>
  <si>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</si>
  <si>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</si>
  <si>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</si>
  <si>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</si>
  <si>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</si>
  <si>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</si>
  <si>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</si>
  <si>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</si>
  <si>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</si>
  <si>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</si>
  <si>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</si>
  <si>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</si>
  <si>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</si>
  <si>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</si>
  <si>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</si>
  <si>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</si>
  <si>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</si>
  <si>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</si>
  <si>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</si>
  <si>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</si>
  <si>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</si>
  <si>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</si>
  <si>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</si>
  <si>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</si>
  <si>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</si>
  <si>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</si>
  <si>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</si>
  <si>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</si>
  <si>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</si>
  <si>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</si>
  <si>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</si>
  <si>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</si>
  <si>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</si>
  <si>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</si>
  <si>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</si>
  <si>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</si>
  <si>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</si>
  <si>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</si>
  <si>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</si>
  <si>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</si>
  <si>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</si>
  <si>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</si>
  <si>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</si>
  <si>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</si>
  <si>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</si>
  <si>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</si>
  <si>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</si>
  <si>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</si>
  <si>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</si>
  <si>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</si>
  <si>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</si>
  <si>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</si>
  <si>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</si>
  <si>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</si>
  <si>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</si>
  <si>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</si>
  <si>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</si>
  <si>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</si>
  <si>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</si>
  <si>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</si>
  <si>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</si>
  <si>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</si>
  <si>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</si>
  <si>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</si>
  <si>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</si>
  <si>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</si>
  <si>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</si>
  <si>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</si>
  <si>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</si>
  <si>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</si>
  <si>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</si>
  <si>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</si>
  <si>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</si>
  <si>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</si>
  <si>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</si>
  <si>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</si>
  <si>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</si>
  <si>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</si>
  <si>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</si>
  <si>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</si>
  <si>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</si>
  <si>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</si>
  <si>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</si>
  <si>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</si>
  <si>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</si>
  <si>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</si>
  <si>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</si>
  <si>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</si>
  <si>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</si>
  <si>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</si>
  <si>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</si>
  <si>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</si>
  <si>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</si>
  <si>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</si>
  <si>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</si>
  <si>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</si>
  <si>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</si>
  <si>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</si>
  <si>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</si>
  <si>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</si>
  <si>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</si>
  <si>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</si>
  <si>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</si>
  <si>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</si>
  <si>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</si>
  <si>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</si>
  <si>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</si>
  <si>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</si>
  <si>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</si>
  <si>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</si>
  <si>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</si>
  <si>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</si>
  <si>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</si>
  <si>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</si>
  <si>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</si>
  <si>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</si>
  <si>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</si>
  <si>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</si>
  <si>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</si>
  <si>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</si>
  <si>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</si>
  <si>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</si>
  <si>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</si>
  <si>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</si>
  <si>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</si>
  <si>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</si>
  <si>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</si>
  <si>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</si>
  <si>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</si>
  <si>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</si>
  <si>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</si>
  <si>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</si>
  <si>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</si>
  <si>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</si>
  <si>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</si>
  <si>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</si>
  <si>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</si>
  <si>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</si>
  <si>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</si>
  <si>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</si>
  <si>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</si>
  <si>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</si>
  <si>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</si>
  <si>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</si>
  <si>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</si>
  <si>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</si>
  <si>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</si>
  <si>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</si>
  <si>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</si>
  <si>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</si>
  <si>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</si>
  <si>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</si>
  <si>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</si>
  <si>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</si>
  <si>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</si>
  <si>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</si>
  <si>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</si>
  <si>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</si>
  <si>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</si>
  <si>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</si>
  <si>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</si>
  <si>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</si>
  <si>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</si>
  <si>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</si>
  <si>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</si>
  <si>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</si>
  <si>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</si>
  <si>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</si>
  <si>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</si>
  <si>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</si>
  <si>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</si>
  <si>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</si>
  <si>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</si>
  <si>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</si>
  <si>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</si>
  <si>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</si>
  <si>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</si>
  <si>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</si>
  <si>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</si>
  <si>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</si>
  <si>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</si>
  <si>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</si>
  <si>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</si>
  <si>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</si>
  <si>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</si>
  <si>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</si>
  <si>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</si>
  <si>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</si>
  <si>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</si>
  <si>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</si>
  <si>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</si>
  <si>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</si>
  <si>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</si>
  <si>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</si>
  <si>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</si>
  <si>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</si>
  <si>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</si>
  <si>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</si>
  <si>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</si>
  <si>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</si>
  <si>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</si>
  <si>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</si>
  <si>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</si>
  <si>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</si>
  <si>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</si>
  <si>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</si>
  <si>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</si>
  <si>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</si>
  <si>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</si>
  <si>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</si>
  <si>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</si>
  <si>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</si>
  <si>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</si>
  <si>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</si>
  <si>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</si>
  <si>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</si>
  <si>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</si>
  <si>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</si>
  <si>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</si>
  <si>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</si>
  <si>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</si>
  <si>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</si>
  <si>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</si>
  <si>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</si>
  <si>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</si>
  <si>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</si>
  <si>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</si>
  <si>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</si>
  <si>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</si>
  <si>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</si>
  <si>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</si>
  <si>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</si>
  <si>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</si>
  <si>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</si>
  <si>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</si>
  <si>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</si>
  <si>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</si>
  <si>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</si>
  <si>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</si>
  <si>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</si>
  <si>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</si>
  <si>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</si>
  <si>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</si>
  <si>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</si>
  <si>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</si>
  <si>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</si>
  <si>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</si>
  <si>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</si>
  <si>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</si>
  <si>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</si>
  <si>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</si>
  <si>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</si>
  <si>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</si>
  <si>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</si>
  <si>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</si>
  <si>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</si>
  <si>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</si>
  <si>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</si>
  <si>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</si>
  <si>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</si>
  <si>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</si>
  <si>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</si>
  <si>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</si>
  <si>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</si>
  <si>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</si>
  <si>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</si>
  <si>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</si>
  <si>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</si>
  <si>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</si>
  <si>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</si>
  <si>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</si>
  <si>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</si>
  <si>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</si>
  <si>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</si>
  <si>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</si>
  <si>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</si>
  <si>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</si>
  <si>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</si>
  <si>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</si>
  <si>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</si>
  <si>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</si>
  <si>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</si>
  <si>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</si>
  <si>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</si>
  <si>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</si>
  <si>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</si>
  <si>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</si>
  <si>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</si>
  <si>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</si>
  <si>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</si>
  <si>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</si>
  <si>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</si>
  <si>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</si>
  <si>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</si>
  <si>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</si>
  <si>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</si>
  <si>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</si>
  <si>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</si>
  <si>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</si>
  <si>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</si>
  <si>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</si>
  <si>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</si>
  <si>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</si>
  <si>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</si>
  <si>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</si>
  <si>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</si>
  <si>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</si>
  <si>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</si>
  <si>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</si>
  <si>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</si>
  <si>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</si>
  <si>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</si>
  <si>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</si>
  <si>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</si>
  <si>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</si>
  <si>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</si>
  <si>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</si>
  <si>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</si>
  <si>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</si>
  <si>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</si>
  <si>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</si>
  <si>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</si>
  <si>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</si>
  <si>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</si>
  <si>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</si>
  <si>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</si>
  <si>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</si>
  <si>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</si>
  <si>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</si>
  <si>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</si>
  <si>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</si>
  <si>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</si>
  <si>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</si>
  <si>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</si>
  <si>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</si>
  <si>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</si>
  <si>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</si>
  <si>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</si>
  <si>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</si>
  <si>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</si>
  <si>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</si>
  <si>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</si>
  <si>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</si>
  <si>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</si>
  <si>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</si>
  <si>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</si>
  <si>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</si>
  <si>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</si>
  <si>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</si>
  <si>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</si>
  <si>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</si>
  <si>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</si>
  <si>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</si>
  <si>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</si>
  <si>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</si>
  <si>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</si>
  <si>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</si>
  <si>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</si>
  <si>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</si>
  <si>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</si>
  <si>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</si>
  <si>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</si>
  <si>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</si>
  <si>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</si>
  <si>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</si>
  <si>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</si>
  <si>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</si>
  <si>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</si>
  <si>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</si>
  <si>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</si>
  <si>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</si>
  <si>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</si>
  <si>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</si>
  <si>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</si>
  <si>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</si>
  <si>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</si>
  <si>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</si>
  <si>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</si>
  <si>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</si>
  <si>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</si>
  <si>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</si>
  <si>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</si>
  <si>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</si>
  <si>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</si>
  <si>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</si>
  <si>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</si>
  <si>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</si>
  <si>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</si>
  <si>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</si>
  <si>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</si>
  <si>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</si>
  <si>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</si>
  <si>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</si>
  <si>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</si>
  <si>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</si>
  <si>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</si>
  <si>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</si>
  <si>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</si>
  <si>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</si>
  <si>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</si>
  <si>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</si>
  <si>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</si>
  <si>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</si>
  <si>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</si>
  <si>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</si>
  <si>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</si>
  <si>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</si>
  <si>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</si>
  <si>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</si>
  <si>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</si>
  <si>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</si>
  <si>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</si>
  <si>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</si>
  <si>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</si>
  <si>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</si>
  <si>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</si>
  <si>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</si>
  <si>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</si>
  <si>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</si>
  <si>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</si>
  <si>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</si>
  <si>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</si>
  <si>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</si>
  <si>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</si>
  <si>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</si>
  <si>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</si>
  <si>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</si>
  <si>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</si>
  <si>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</si>
  <si>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</si>
  <si>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</si>
  <si>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</si>
  <si>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</si>
  <si>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</si>
  <si>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</si>
  <si>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</si>
  <si>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</si>
  <si>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</si>
  <si>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</si>
  <si>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</si>
  <si>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</si>
  <si>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</si>
  <si>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</si>
  <si>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</si>
  <si>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</si>
  <si>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</si>
  <si>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</si>
  <si>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</si>
  <si>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</si>
  <si>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</si>
  <si>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</si>
  <si>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</si>
  <si>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</si>
  <si>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</si>
  <si>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</si>
  <si>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</si>
  <si>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</si>
  <si>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</si>
  <si>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</si>
  <si>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</si>
  <si>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</si>
  <si>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</si>
  <si>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</si>
  <si>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</si>
  <si>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</si>
  <si>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</si>
  <si>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</si>
  <si>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</si>
  <si>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</si>
  <si>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</si>
  <si>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</si>
  <si>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</si>
  <si>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2021-50-50001122020</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</si>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</sst>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4" zoomScale="70" zoomScaleNormal="70" zoomScaleSheetLayoutView="40" zoomScalePageLayoutView="40" workbookViewId="0">
      <selection activeCell="L25" sqref="L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2706</v>
      </c>
      <c r="D15" s="35"/>
      <c r="E15" s="35"/>
      <c r="F15" s="5"/>
      <c r="G15" s="32" t="s">
        <v>1168</v>
      </c>
      <c r="H15" s="103" t="s">
        <v>741</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187"/>
      <c r="I20" s="148" t="s">
        <v>741</v>
      </c>
      <c r="J20" s="149" t="s">
        <v>743</v>
      </c>
      <c r="K20" s="150">
        <v>250303340</v>
      </c>
      <c r="L20" s="151">
        <v>44212</v>
      </c>
      <c r="M20" s="151">
        <v>44561</v>
      </c>
      <c r="N20" s="135">
        <f>+(M20-L20)/30</f>
        <v>11.633333333333333</v>
      </c>
      <c r="O20" s="138"/>
      <c r="U20" s="134"/>
      <c r="V20" s="105">
        <f ca="1">NOW()</f>
        <v>44193.91559571759</v>
      </c>
      <c r="W20" s="105">
        <f ca="1">NOW()</f>
        <v>44193.91559571759</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CORPORACIÓN LA NUEVA COLOMBIA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2707</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v>1</v>
      </c>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v>1</v>
      </c>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v>1</v>
      </c>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v>1</v>
      </c>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v>1</v>
      </c>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v>1</v>
      </c>
      <c r="N53" s="115" t="s">
        <v>2634</v>
      </c>
      <c r="O53" s="115" t="s">
        <v>1148</v>
      </c>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v>1</v>
      </c>
      <c r="N54" s="115" t="s">
        <v>2634</v>
      </c>
      <c r="O54" s="124" t="s">
        <v>1148</v>
      </c>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v>1</v>
      </c>
      <c r="N55" s="115" t="s">
        <v>1151</v>
      </c>
      <c r="O55" s="124" t="s">
        <v>1148</v>
      </c>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v>1</v>
      </c>
      <c r="N56" s="124" t="s">
        <v>1151</v>
      </c>
      <c r="O56" s="124" t="s">
        <v>1148</v>
      </c>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117">
        <v>1</v>
      </c>
      <c r="N57" s="124" t="s">
        <v>1151</v>
      </c>
      <c r="O57" s="124" t="s">
        <v>1148</v>
      </c>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117">
        <v>1</v>
      </c>
      <c r="N58" s="124" t="s">
        <v>1151</v>
      </c>
      <c r="O58" s="124" t="s">
        <v>1148</v>
      </c>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117">
        <v>1</v>
      </c>
      <c r="N59" s="124" t="s">
        <v>1151</v>
      </c>
      <c r="O59" s="124" t="s">
        <v>1148</v>
      </c>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117">
        <v>1</v>
      </c>
      <c r="N60" s="124" t="s">
        <v>1151</v>
      </c>
      <c r="O60" s="124" t="s">
        <v>1148</v>
      </c>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117">
        <v>1</v>
      </c>
      <c r="N61" s="124" t="s">
        <v>1151</v>
      </c>
      <c r="O61" s="124" t="s">
        <v>1148</v>
      </c>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0.05</v>
      </c>
      <c r="O179" s="8"/>
      <c r="Q179" s="19"/>
      <c r="R179" s="158">
        <f>IF(M179&gt;0,SUM(L179+M179),"")</f>
        <v>0.05</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7509100.2000000002</v>
      </c>
      <c r="F185" s="92"/>
      <c r="G185" s="93"/>
      <c r="H185" s="88"/>
      <c r="I185" s="90" t="s">
        <v>2627</v>
      </c>
      <c r="J185" s="165">
        <f>+SUM(M179:M183)</f>
        <v>0.05</v>
      </c>
      <c r="K185" s="203" t="s">
        <v>2628</v>
      </c>
      <c r="L185" s="203"/>
      <c r="M185" s="94">
        <f>+J185*(SUM(K20:K35))</f>
        <v>12515167</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terms/"/>
    <ds:schemaRef ds:uri="a65d333d-5b59-4810-bc94-b80d9325abbc"/>
    <ds:schemaRef ds:uri="http://schemas.microsoft.com/office/2006/documentManagement/types"/>
    <ds:schemaRef ds:uri="4fb10211-09fb-4e80-9f0b-184718d5d98c"/>
    <ds:schemaRef ds:uri="http://purl.org/dc/dcmitype/"/>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2020-12-29T02:58:50Z</cp:lastPrinted>
  <dcterms:created xsi:type="dcterms:W3CDTF">2020-10-14T21:57:42Z</dcterms:created>
  <dcterms:modified xsi:type="dcterms:W3CDTF">2020-12-29T02:59:58Z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