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D716BC0D-843D-4903-9F11-427267D322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<sst xmlns="http://schemas.openxmlformats.org/spreadsheetml/2006/main" count="3141" uniqueCount="2708">
  <si>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</si>
  <si>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</si>
  <si>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</si>
  <si>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</si>
  <si>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</si>
  <si>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</si>
  <si>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</si>
  <si>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</si>
  <si>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</si>
  <si>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</si>
  <si>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</si>
  <si>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</si>
  <si>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</si>
  <si>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</si>
  <si>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</si>
  <si>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</si>
  <si>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</si>
  <si>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</si>
  <si>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</si>
  <si>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</si>
  <si>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</si>
  <si>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</si>
  <si>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</si>
  <si>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</si>
  <si>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</si>
  <si>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</si>
  <si>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</si>
  <si>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</si>
  <si>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</si>
  <si>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</si>
  <si>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</si>
  <si>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</si>
  <si>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</si>
  <si>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</si>
  <si>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</si>
  <si>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</si>
  <si>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</si>
  <si>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</si>
  <si>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</si>
  <si>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</si>
  <si>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</si>
  <si>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</si>
  <si>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</si>
  <si>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</si>
  <si>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</si>
  <si>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</si>
  <si>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</si>
  <si>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</si>
  <si>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</si>
  <si>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</si>
  <si>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</si>
  <si>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</si>
  <si>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</si>
  <si>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</si>
  <si>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</si>
  <si>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</si>
  <si>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</si>
  <si>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</si>
  <si>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</si>
  <si>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</si>
  <si>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</si>
  <si>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</si>
  <si>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</si>
  <si>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</si>
  <si>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</si>
  <si>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</si>
  <si>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</si>
  <si>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</si>
  <si>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</si>
  <si>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</si>
  <si>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</si>
  <si>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</si>
  <si>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</si>
  <si>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</si>
  <si>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</si>
  <si>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</si>
  <si>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</si>
  <si>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</si>
  <si>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</si>
  <si>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</si>
  <si>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</si>
  <si>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</si>
  <si>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</si>
  <si>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</si>
  <si>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</si>
  <si>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</si>
  <si>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</si>
  <si>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</si>
  <si>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</si>
  <si>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</si>
  <si>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</si>
  <si>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</si>
  <si>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</si>
  <si>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</si>
  <si>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</si>
  <si>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</si>
  <si>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</si>
  <si>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</si>
  <si>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</si>
  <si>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</si>
  <si>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</si>
  <si>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</si>
  <si>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</si>
  <si>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</si>
  <si>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</si>
  <si>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</si>
  <si>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</si>
  <si>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</si>
  <si>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</si>
  <si>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</si>
  <si>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</si>
  <si>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</si>
  <si>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</si>
  <si>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</si>
  <si>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</si>
  <si>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</si>
  <si>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</si>
  <si>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</si>
  <si>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</si>
  <si>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</si>
  <si>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</si>
  <si>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</si>
  <si>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</si>
  <si>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</si>
  <si>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</si>
  <si>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</si>
  <si>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</si>
  <si>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</si>
  <si>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</si>
  <si>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</si>
  <si>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</si>
  <si>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</si>
  <si>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</si>
  <si>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</si>
  <si>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</si>
  <si>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</si>
  <si>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</si>
  <si>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</si>
  <si>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</si>
  <si>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</si>
  <si>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</si>
  <si>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</si>
  <si>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</si>
  <si>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</si>
  <si>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</si>
  <si>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</si>
  <si>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</si>
  <si>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</si>
  <si>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</si>
  <si>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</si>
  <si>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</si>
  <si>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</si>
  <si>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</si>
  <si>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</si>
  <si>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</si>
  <si>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</si>
  <si>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</si>
  <si>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</si>
  <si>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</si>
  <si>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</si>
  <si>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</si>
  <si>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</si>
  <si>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</si>
  <si>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</si>
  <si>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</si>
  <si>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</si>
  <si>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</si>
  <si>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</si>
  <si>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</si>
  <si>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</si>
  <si>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</si>
  <si>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</si>
  <si>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</si>
  <si>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</si>
  <si>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</si>
  <si>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</si>
  <si>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</si>
  <si>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</si>
  <si>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</si>
  <si>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</si>
  <si>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</si>
  <si>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</si>
  <si>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</si>
  <si>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</si>
  <si>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</si>
  <si>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</si>
  <si>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</si>
  <si>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</si>
  <si>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</si>
  <si>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</si>
  <si>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</si>
  <si>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</si>
  <si>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</si>
  <si>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</si>
  <si>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</si>
  <si>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</si>
  <si>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</si>
  <si>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</si>
  <si>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</si>
  <si>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</si>
  <si>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</si>
  <si>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</si>
  <si>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</si>
  <si>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</si>
  <si>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</si>
  <si>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</si>
  <si>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</si>
  <si>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</si>
  <si>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</si>
  <si>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</si>
  <si>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</si>
  <si>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</si>
  <si>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</si>
  <si>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</si>
  <si>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</si>
  <si>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</si>
  <si>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</si>
  <si>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</si>
  <si>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</si>
  <si>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</si>
  <si>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</si>
  <si>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</si>
  <si>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</si>
  <si>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</si>
  <si>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</si>
  <si>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</si>
  <si>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</si>
  <si>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</si>
  <si>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</si>
  <si>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</si>
  <si>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</si>
  <si>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</si>
  <si>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</si>
  <si>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</si>
  <si>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</si>
  <si>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</si>
  <si>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</si>
  <si>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</si>
  <si>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</si>
  <si>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</si>
  <si>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</si>
  <si>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</si>
  <si>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</si>
  <si>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</si>
  <si>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</si>
  <si>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</si>
  <si>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</si>
  <si>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</si>
  <si>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</si>
  <si>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</si>
  <si>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</si>
  <si>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</si>
  <si>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</si>
  <si>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</si>
  <si>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</si>
  <si>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</si>
  <si>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</si>
  <si>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</si>
  <si>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</si>
  <si>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</si>
  <si>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</si>
  <si>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</si>
  <si>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</si>
  <si>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</si>
  <si>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</si>
  <si>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</si>
  <si>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</si>
  <si>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</si>
  <si>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</si>
  <si>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</si>
  <si>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</si>
  <si>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</si>
  <si>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</si>
  <si>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</si>
  <si>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</si>
  <si>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</si>
  <si>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</si>
  <si>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</si>
  <si>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</si>
  <si>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</si>
  <si>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</si>
  <si>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</si>
  <si>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</si>
  <si>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</si>
  <si>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</si>
  <si>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</si>
  <si>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</si>
  <si>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</si>
  <si>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</si>
  <si>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</si>
  <si>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</si>
  <si>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</si>
  <si>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</si>
  <si>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</si>
  <si>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</si>
  <si>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</si>
  <si>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</si>
  <si>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</si>
  <si>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</si>
  <si>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</si>
  <si>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</si>
  <si>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</si>
  <si>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</si>
  <si>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</si>
  <si>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</si>
  <si>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</si>
  <si>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</si>
  <si>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</si>
  <si>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</si>
  <si>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</si>
  <si>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</si>
  <si>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</si>
  <si>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</si>
  <si>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</si>
  <si>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</si>
  <si>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</si>
  <si>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</si>
  <si>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</si>
  <si>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</si>
  <si>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</si>
  <si>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</si>
  <si>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</si>
  <si>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</si>
  <si>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</si>
  <si>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</si>
  <si>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</si>
  <si>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</si>
  <si>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</si>
  <si>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</si>
  <si>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</si>
  <si>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</si>
  <si>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</si>
  <si>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</si>
  <si>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</si>
  <si>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</si>
  <si>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</si>
  <si>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</si>
  <si>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</si>
  <si>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</si>
  <si>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</si>
  <si>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</si>
  <si>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</si>
  <si>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</si>
  <si>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</si>
  <si>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</si>
  <si>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</si>
  <si>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</si>
  <si>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</si>
  <si>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</si>
  <si>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</si>
  <si>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</si>
  <si>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</si>
  <si>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</si>
  <si>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</si>
  <si>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</si>
  <si>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</si>
  <si>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</si>
  <si>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</si>
  <si>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</si>
  <si>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</si>
  <si>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</si>
  <si>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</si>
  <si>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</si>
  <si>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</si>
  <si>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</si>
  <si>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</si>
  <si>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</si>
  <si>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</si>
  <si>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</si>
  <si>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</si>
  <si>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</si>
  <si>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</si>
  <si>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</si>
  <si>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</si>
  <si>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</si>
  <si>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</si>
  <si>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</si>
  <si>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</si>
  <si>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</si>
  <si>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</si>
  <si>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</si>
  <si>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</si>
  <si>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</si>
  <si>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</si>
  <si>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</si>
  <si>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</si>
  <si>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</si>
  <si>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</si>
  <si>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</si>
  <si>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</si>
  <si>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</si>
  <si>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</si>
  <si>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</si>
  <si>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</si>
  <si>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</si>
  <si>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</si>
  <si>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</si>
  <si>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</si>
  <si>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</si>
  <si>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</si>
  <si>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</si>
  <si>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</si>
  <si>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</si>
  <si>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</si>
  <si>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</si>
  <si>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</si>
  <si>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</si>
  <si>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</si>
  <si>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</si>
  <si>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</si>
  <si>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</si>
  <si>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</si>
  <si>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</si>
  <si>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</si>
  <si>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</si>
  <si>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</si>
  <si>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</si>
  <si>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</si>
  <si>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</si>
  <si>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</si>
  <si>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</si>
  <si>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</si>
  <si>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</si>
  <si>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</si>
  <si>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</si>
  <si>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</si>
  <si>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</si>
  <si>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</si>
  <si>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</si>
  <si>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</si>
  <si>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</si>
  <si>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</si>
  <si>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</si>
  <si>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</si>
  <si>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</si>
  <si>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</si>
  <si>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</si>
  <si>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</si>
  <si>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</si>
  <si>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</si>
  <si>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</si>
  <si>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</si>
  <si>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</si>
  <si>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</si>
  <si>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</si>
  <si>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</si>
  <si>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</si>
  <si>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</si>
  <si>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</si>
  <si>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</si>
  <si>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</si>
  <si>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</si>
  <si>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</si>
  <si>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</si>
  <si>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</si>
  <si>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</si>
  <si>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</si>
  <si>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</si>
  <si>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</si>
  <si>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</si>
  <si>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</si>
  <si>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</si>
  <si>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</si>
  <si>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</si>
  <si>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</si>
  <si>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</si>
  <si>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</si>
  <si>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</si>
  <si>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</si>
  <si>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</si>
  <si>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</si>
  <si>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</si>
  <si>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</si>
  <si>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</si>
  <si>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</si>
  <si>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</si>
  <si>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</si>
  <si>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</si>
  <si>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</si>
  <si>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</si>
  <si>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</si>
  <si>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</si>
  <si>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</si>
  <si>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</si>
  <si>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</si>
  <si>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</si>
  <si>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</si>
  <si>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</si>
  <si>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</si>
  <si>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</si>
  <si>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</si>
  <si>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</si>
  <si>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</si>
  <si>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</si>
  <si>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</si>
  <si>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</si>
  <si>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</si>
  <si>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</si>
  <si>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</si>
  <si>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</si>
  <si>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</si>
  <si>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</si>
  <si>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</si>
  <si>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</si>
  <si>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</si>
  <si>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</si>
  <si>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</si>
  <si>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</si>
  <si>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</si>
  <si>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</si>
  <si>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</si>
  <si>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</si>
  <si>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</si>
  <si>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</si>
  <si>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</si>
  <si>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</si>
  <si>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</si>
  <si>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</si>
  <si>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</si>
  <si>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</si>
  <si>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</si>
  <si>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</si>
  <si>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</si>
  <si>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</si>
  <si>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</si>
  <si>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</si>
  <si>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</si>
  <si>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</si>
  <si>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</si>
  <si>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</si>
  <si>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</si>
  <si>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</si>
  <si>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</si>
  <si>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</si>
  <si>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</si>
  <si>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</si>
  <si>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</si>
  <si>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</si>
  <si>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</si>
  <si>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</si>
  <si>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</si>
  <si>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</si>
  <si>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</si>
  <si>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</si>
  <si>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</si>
  <si>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</si>
  <si>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</si>
  <si>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</si>
  <si>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</si>
  <si>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</si>
  <si>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</si>
  <si>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</si>
  <si>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</si>
  <si>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</si>
  <si>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</si>
  <si>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</si>
  <si>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</si>
  <si>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</si>
  <si>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</si>
  <si>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</si>
  <si>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</si>
  <si>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</si>
  <si>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</si>
  <si>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</si>
  <si>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</si>
  <si>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</si>
  <si>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</si>
  <si>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</si>
  <si>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</si>
  <si>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</si>
  <si>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</si>
  <si>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</si>
  <si>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</si>
  <si>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</si>
  <si>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</si>
  <si>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</si>
  <si>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</si>
  <si>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</si>
  <si>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</si>
  <si>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</si>
  <si>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</si>
  <si>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</si>
  <si>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</si>
  <si>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</si>
  <si>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</si>
  <si>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</si>
  <si>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</si>
  <si>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</si>
  <si>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</si>
  <si>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</si>
  <si>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</si>
  <si>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</si>
  <si>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</si>
  <si>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</si>
  <si>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</si>
  <si>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</si>
  <si>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</si>
  <si>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</si>
  <si>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</si>
  <si>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</si>
  <si>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</si>
  <si>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</si>
  <si>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</si>
  <si>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</si>
  <si>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</si>
  <si>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</si>
  <si>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</si>
  <si>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</si>
  <si>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</si>
  <si>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</si>
  <si>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</si>
  <si>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</si>
  <si>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</si>
  <si>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</si>
  <si>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</si>
  <si>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</si>
  <si>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</si>
  <si>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</si>
  <si>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</si>
  <si>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</si>
  <si>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</si>
  <si>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</si>
  <si>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</si>
  <si>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</si>
  <si>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</si>
  <si>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</si>
  <si>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</si>
  <si>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</si>
  <si>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</si>
  <si>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</si>
  <si>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</si>
  <si>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</si>
  <si>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</si>
  <si>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</si>
  <si>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</si>
  <si>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</si>
  <si>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</si>
  <si>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</si>
  <si>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</si>
  <si>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</si>
  <si>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</si>
  <si>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</si>
  <si>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</si>
  <si>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</si>
  <si>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</si>
  <si>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</si>
  <si>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</si>
  <si>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</si>
  <si>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</si>
  <si>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</si>
  <si>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</si>
  <si>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</si>
  <si>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</si>
  <si>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</si>
  <si>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</si>
  <si>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</si>
  <si>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</si>
  <si>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</si>
  <si>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</si>
  <si>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</si>
  <si>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</si>
  <si>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</si>
  <si>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</si>
  <si>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</si>
  <si>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</si>
  <si>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</si>
  <si>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</si>
  <si>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</si>
  <si>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</si>
  <si>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</si>
  <si>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</si>
  <si>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</si>
  <si>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</si>
  <si>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</si>
  <si>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</si>
  <si>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</si>
  <si>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</si>
  <si>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</si>
  <si>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</si>
  <si>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</si>
  <si>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</si>
  <si>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</si>
  <si>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</si>
  <si>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</si>
  <si>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</si>
  <si>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</si>
  <si>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</si>
  <si>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</si>
  <si>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</si>
  <si>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</si>
  <si>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</si>
  <si>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</si>
  <si>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</si>
  <si>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</si>
  <si>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</si>
  <si>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</si>
  <si>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</si>
  <si>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</si>
  <si>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</si>
  <si>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</si>
  <si>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</si>
  <si>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</si>
  <si>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</si>
  <si>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</si>
  <si>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</si>
  <si>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</si>
  <si>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</si>
  <si>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</si>
  <si>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</si>
  <si>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</si>
  <si>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</si>
  <si>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</si>
  <si>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</si>
  <si>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</si>
  <si>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</si>
  <si>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</si>
  <si>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</si>
  <si>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</si>
  <si>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</si>
  <si>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</si>
  <si>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</si>
  <si>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</si>
  <si>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</si>
  <si>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</si>
  <si>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</si>
  <si>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</si>
  <si>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</si>
  <si>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</si>
  <si>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</si>
  <si>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</si>
  <si>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</si>
  <si>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</si>
  <si>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</si>
  <si>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</si>
  <si>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</si>
  <si>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</si>
  <si>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</si>
  <si>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</si>
  <si>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</si>
  <si>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</si>
  <si>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</si>
  <si>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</si>
  <si>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</si>
  <si>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</si>
  <si>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</si>
  <si>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</si>
  <si>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</si>
  <si>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</si>
  <si>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</si>
  <si>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</si>
  <si>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</si>
  <si>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</si>
  <si>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</si>
  <si>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</si>
  <si>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</si>
  <si>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</si>
  <si>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</si>
  <si>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</si>
  <si>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</si>
  <si>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</si>
  <si>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</si>
  <si>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</si>
  <si>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</si>
  <si>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</si>
  <si>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</si>
  <si>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</si>
  <si>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</si>
  <si>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</si>
  <si>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</si>
  <si>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</si>
  <si>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</si>
  <si>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</si>
  <si>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</si>
  <si>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</si>
  <si>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</si>
  <si>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</si>
  <si>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</si>
  <si>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</si>
  <si>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</si>
  <si>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</si>
  <si>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</si>
  <si>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</si>
  <si>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</si>
  <si>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</si>
  <si>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</si>
  <si>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</si>
  <si>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</si>
  <si>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</si>
  <si>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</si>
  <si>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</si>
  <si>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</si>
  <si>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</si>
  <si>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</si>
  <si>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</si>
  <si>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</si>
  <si>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</si>
  <si>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</si>
  <si>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</si>
  <si>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</si>
  <si>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</si>
  <si>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</si>
  <si>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</si>
  <si>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</si>
  <si>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</si>
  <si>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</si>
  <si>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</si>
  <si>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</si>
  <si>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</si>
  <si>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</si>
  <si>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</si>
  <si>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</si>
  <si>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</si>
  <si>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</si>
  <si>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</si>
  <si>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</si>
  <si>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</si>
  <si>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</si>
  <si>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</si>
  <si>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</si>
  <si>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</si>
  <si>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</si>
  <si>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</si>
  <si>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</si>
  <si>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</si>
  <si>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</si>
  <si>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</si>
  <si>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</si>
  <si>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</si>
  <si>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</si>
  <si>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</si>
  <si>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</si>
  <si>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</si>
  <si>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</si>
  <si>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</si>
  <si>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</si>
  <si>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</si>
  <si>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</si>
  <si>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</si>
  <si>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</si>
  <si>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</si>
  <si>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</si>
  <si>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</si>
  <si>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</si>
  <si>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</si>
  <si>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</si>
  <si>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</si>
  <si>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</si>
  <si>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</si>
  <si>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</si>
  <si>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</si>
  <si>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</si>
  <si>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</si>
  <si>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</si>
  <si>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</si>
  <si>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</si>
  <si>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</si>
  <si>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</si>
  <si>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</si>
  <si>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</si>
  <si>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</si>
  <si>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</si>
  <si>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</si>
  <si>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</si>
  <si>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</si>
  <si>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</si>
  <si>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</si>
  <si>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</si>
  <si>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</si>
  <si>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</si>
  <si>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</si>
  <si>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</si>
  <si>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</si>
  <si>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</si>
  <si>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</si>
  <si>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</si>
  <si>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</si>
  <si>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</si>
  <si>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</si>
  <si>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</si>
  <si>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</si>
  <si>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</si>
  <si>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</si>
  <si>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</si>
  <si>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</si>
  <si>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</si>
  <si>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</si>
  <si>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</si>
  <si>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</si>
  <si>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</si>
  <si>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</si>
  <si>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</si>
  <si>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</si>
  <si>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</si>
  <si>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</si>
  <si>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</si>
  <si>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</si>
  <si>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</si>
  <si>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</si>
  <si>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</si>
  <si>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</si>
  <si>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</si>
  <si>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</si>
  <si>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</si>
  <si>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</si>
  <si>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</si>
  <si>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</si>
  <si>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</si>
  <si>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</si>
  <si>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</si>
  <si>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</si>
  <si>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</si>
  <si>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</si>
  <si>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</si>
  <si>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</si>
  <si>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</si>
  <si>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</si>
  <si>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</si>
  <si>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</si>
  <si>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</si>
  <si>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</si>
  <si>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</si>
  <si>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</si>
  <si>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</si>
  <si>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</si>
  <si>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</si>
  <si>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</si>
  <si>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</si>
  <si>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</si>
  <si>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</si>
  <si>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</si>
  <si>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</si>
  <si>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</si>
  <si>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</si>
  <si>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</si>
  <si>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</si>
  <si>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</si>
  <si>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</si>
  <si>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</si>
  <si>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</si>
  <si>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</si>
  <si>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</si>
  <si>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</si>
  <si>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</si>
  <si>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</si>
  <si>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</si>
  <si>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</si>
  <si>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</si>
  <si>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</si>
  <si>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</si>
  <si>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</si>
  <si>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</si>
  <si>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</si>
  <si>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</si>
  <si>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</si>
  <si>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</si>
  <si>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</si>
  <si>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</si>
  <si>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</si>
  <si>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</si>
  <si>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</si>
  <si>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</si>
  <si>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</si>
  <si>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</si>
  <si>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</si>
  <si>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</si>
  <si>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</si>
  <si>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</si>
  <si>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</si>
  <si>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</si>
  <si>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</si>
  <si>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</si>
  <si>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</si>
  <si>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</si>
  <si>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</si>
  <si>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</si>
  <si>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</si>
  <si>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</si>
  <si>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</si>
  <si>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</si>
  <si>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</si>
  <si>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</si>
  <si>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</si>
  <si>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</si>
  <si>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</si>
  <si>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</si>
  <si>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</si>
  <si>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</si>
  <si>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</si>
  <si>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</si>
  <si>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</si>
  <si>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</si>
  <si>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</si>
  <si>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</si>
  <si>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</si>
  <si>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</si>
  <si>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</si>
  <si>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</si>
  <si>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</si>
  <si>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</si>
  <si>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</si>
  <si>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</si>
  <si>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</si>
  <si>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</si>
  <si>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</si>
  <si>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</si>
  <si>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</si>
  <si>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</si>
  <si>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</si>
  <si>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</si>
  <si>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</si>
  <si>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</si>
  <si>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</si>
  <si>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</si>
  <si>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</si>
  <si>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</si>
  <si>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</si>
  <si>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</si>
  <si>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</si>
  <si>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</si>
  <si>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</si>
  <si>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</si>
  <si>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</si>
  <si>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</si>
  <si>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</si>
  <si>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</si>
  <si>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</si>
  <si>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</si>
  <si>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</si>
  <si>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</si>
  <si>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</si>
  <si>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</si>
  <si>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</si>
  <si>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</si>
  <si>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</si>
  <si>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</si>
  <si>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</si>
  <si>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</si>
  <si>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</si>
  <si>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</si>
  <si>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</si>
  <si>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</si>
  <si>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</si>
  <si>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</si>
  <si>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</si>
  <si>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</si>
  <si>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</si>
  <si>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</si>
  <si>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</si>
  <si>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</si>
  <si>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</si>
  <si>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</si>
  <si>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</si>
  <si>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</si>
  <si>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</si>
  <si>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</si>
  <si>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</si>
  <si>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</si>
  <si>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</si>
  <si>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</si>
  <si>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</si>
  <si>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</si>
  <si>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</si>
  <si>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</si>
  <si>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</si>
  <si>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</si>
  <si>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</si>
  <si>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</si>
  <si>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</si>
  <si>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</si>
  <si>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</si>
  <si>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</si>
  <si>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</si>
  <si>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</si>
  <si>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</si>
  <si>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</si>
  <si>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</si>
  <si>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</si>
  <si>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</si>
  <si>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</si>
  <si>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</si>
  <si>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</si>
  <si>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</si>
  <si>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</si>
  <si>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</si>
  <si>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</si>
  <si>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</si>
  <si>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</si>
  <si>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</si>
  <si>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</si>
  <si>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</si>
  <si>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</si>
  <si>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</si>
  <si>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</si>
  <si>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</si>
  <si>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</si>
  <si>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</si>
  <si>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</si>
  <si>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</si>
  <si>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</si>
  <si>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</si>
  <si>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</si>
  <si>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</si>
  <si>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</si>
  <si>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</si>
  <si>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</si>
  <si>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</si>
  <si>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</si>
  <si>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</si>
  <si>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</si>
  <si>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</si>
  <si>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</si>
  <si>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</si>
  <si>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</si>
  <si>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</si>
  <si>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</si>
  <si>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</si>
  <si>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</si>
  <si>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</si>
  <si>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</si>
  <si>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</si>
  <si>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</si>
  <si>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</si>
  <si>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</si>
  <si>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</si>
  <si>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</si>
  <si>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</si>
  <si>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</si>
  <si>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</si>
  <si>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</si>
  <si>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</si>
  <si>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</si>
  <si>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</si>
  <si>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</si>
  <si>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</si>
  <si>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</si>
  <si>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</si>
  <si>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</si>
  <si>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</si>
  <si>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</si>
  <si>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</si>
  <si>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</si>
  <si>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</si>
  <si>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</si>
  <si>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</si>
  <si>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</si>
  <si>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</si>
  <si>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</si>
  <si>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</si>
  <si>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</si>
  <si>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</si>
  <si>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</si>
  <si>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</si>
  <si>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</si>
  <si>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</si>
  <si>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</si>
  <si>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</si>
  <si>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</si>
  <si>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</si>
  <si>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</si>
  <si>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</si>
  <si>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</si>
  <si>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</si>
  <si>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</si>
  <si>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</si>
  <si>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</si>
  <si>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</si>
  <si>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</si>
  <si>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</si>
  <si>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</si>
  <si>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</si>
  <si>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</si>
  <si>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</si>
  <si>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</si>
  <si>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</si>
  <si>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</si>
  <si>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</si>
  <si>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</si>
  <si>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</si>
  <si>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</si>
  <si>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</si>
  <si>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</si>
  <si>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</si>
  <si>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</si>
  <si>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</si>
  <si>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</si>
  <si>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</si>
  <si>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</si>
  <si>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</si>
  <si>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</si>
  <si>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</si>
  <si>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</si>
  <si>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</si>
  <si>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</si>
  <si>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</si>
  <si>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</si>
  <si>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</si>
  <si>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</si>
  <si>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</si>
  <si>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</si>
  <si>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</si>
  <si>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</si>
  <si>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</si>
  <si>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</si>
  <si>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</si>
  <si>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</si>
  <si>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</si>
  <si>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</si>
  <si>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</si>
  <si>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</si>
  <si>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</si>
  <si>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</si>
  <si>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</si>
  <si>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</si>
  <si>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</si>
  <si>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</si>
  <si>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</si>
  <si>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</si>
  <si>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</si>
  <si>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</si>
  <si>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</si>
  <si>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</si>
  <si>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</si>
  <si>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</si>
  <si>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</si>
  <si>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</si>
  <si>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</si>
  <si>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</si>
  <si>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</si>
  <si>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</si>
  <si>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</si>
  <si>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</si>
  <si>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</si>
  <si>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</si>
  <si>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</si>
  <si>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</si>
  <si>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</si>
  <si>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</si>
  <si>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</si>
  <si>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</si>
  <si>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</si>
  <si>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</si>
  <si>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</si>
  <si>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</si>
  <si>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</si>
  <si>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</si>
  <si>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</si>
  <si>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</si>
  <si>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</si>
  <si>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</si>
  <si>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</si>
  <si>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</si>
  <si>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</si>
  <si>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</si>
  <si>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</si>
  <si>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</si>
  <si>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</si>
  <si>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</si>
  <si>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</si>
  <si>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</si>
  <si>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</si>
  <si>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</si>
  <si>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</si>
  <si>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</si>
  <si>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</si>
  <si>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</si>
  <si>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</si>
  <si>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</si>
  <si>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</si>
  <si>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</si>
  <si>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</si>
  <si>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</si>
  <si>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</si>
  <si>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</si>
  <si>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</si>
  <si>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</si>
  <si>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</si>
  <si>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</si>
  <si>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</si>
  <si>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</si>
  <si>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</si>
  <si>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</si>
  <si>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</si>
  <si>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</si>
  <si>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</si>
  <si>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</si>
  <si>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</si>
  <si>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</si>
  <si>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</si>
  <si>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</si>
  <si>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</si>
  <si>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</si>
  <si>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</si>
  <si>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</si>
  <si>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</si>
  <si>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</si>
  <si>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</si>
  <si>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</si>
  <si>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</si>
  <si>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</si>
  <si>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</si>
  <si>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</si>
  <si>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</si>
  <si>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</si>
  <si>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</si>
  <si>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</si>
  <si>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</si>
  <si>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</si>
  <si>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</si>
  <si>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</si>
  <si>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</si>
  <si>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</si>
  <si>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</si>
  <si>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</si>
  <si>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</si>
  <si>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</si>
  <si>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</si>
  <si>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</si>
  <si>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</si>
  <si>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</si>
  <si>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</si>
  <si>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</si>
  <si>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</si>
  <si>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</si>
  <si>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</si>
  <si>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</si>
  <si>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</si>
  <si>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</si>
  <si>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</si>
  <si>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</si>
  <si>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</si>
  <si>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</si>
  <si>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</si>
  <si>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</si>
  <si>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</si>
  <si>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</si>
  <si>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</si>
  <si>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</si>
  <si>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</si>
  <si>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</si>
  <si>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</si>
  <si>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</si>
  <si>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</si>
  <si>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</si>
  <si>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</si>
  <si>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</si>
  <si>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</si>
  <si>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</si>
  <si>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</si>
  <si>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</si>
  <si>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</si>
  <si>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</si>
  <si>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</si>
  <si>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</si>
  <si>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</si>
  <si>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</si>
  <si>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</si>
  <si>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</si>
  <si>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</si>
  <si>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</si>
  <si>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</si>
  <si>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</si>
  <si>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</si>
  <si>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</si>
  <si>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</si>
  <si>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</si>
  <si>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</si>
  <si>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</si>
  <si>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</si>
  <si>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</si>
  <si>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</si>
  <si>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</si>
  <si>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</si>
  <si>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</si>
  <si>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</si>
  <si>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</si>
  <si>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</si>
  <si>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</si>
  <si>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</si>
  <si>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</si>
  <si>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</si>
  <si>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</si>
  <si>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</si>
  <si>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</si>
  <si>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</si>
  <si>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</si>
  <si>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</si>
  <si>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</si>
  <si>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</si>
  <si>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</si>
  <si>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</si>
  <si>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</si>
  <si>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</si>
  <si>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</si>
  <si>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</si>
  <si>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</si>
  <si>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</si>
  <si>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</si>
  <si>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</si>
  <si>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</si>
  <si>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</si>
  <si>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</si>
  <si>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</si>
  <si>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</si>
  <si>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</si>
  <si>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</si>
  <si>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</si>
  <si>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</si>
  <si>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</si>
  <si>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</si>
  <si>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</si>
  <si>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</si>
  <si>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</si>
  <si>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</si>
  <si>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</si>
  <si>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</si>
  <si>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</si>
  <si>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</si>
  <si>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</si>
  <si>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</si>
  <si>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</si>
  <si>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</si>
  <si>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</si>
  <si>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</si>
  <si>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</si>
  <si>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</si>
  <si>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</si>
  <si>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</si>
  <si>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</si>
  <si>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</si>
  <si>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</si>
  <si>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</si>
  <si>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</si>
  <si>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</si>
  <si>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</si>
  <si>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</si>
  <si>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</si>
  <si>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</si>
  <si>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</si>
  <si>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</si>
  <si>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</si>
  <si>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</si>
  <si>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</si>
  <si>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</si>
  <si>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</si>
  <si>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</si>
  <si>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</si>
  <si>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</si>
  <si>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</si>
  <si>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</si>
  <si>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</si>
  <si>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</si>
  <si>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</si>
  <si>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</si>
  <si>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</si>
  <si>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</si>
  <si>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</si>
  <si>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</si>
  <si>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</si>
  <si>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</si>
  <si>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</si>
  <si>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</si>
  <si>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</si>
  <si>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</si>
  <si>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</si>
  <si>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</si>
  <si>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</si>
  <si>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</si>
  <si>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</si>
  <si>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</si>
  <si>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</si>
  <si>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</si>
  <si>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</si>
  <si>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</si>
  <si>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</si>
  <si>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</si>
  <si>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</si>
  <si>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</si>
  <si>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</si>
  <si>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</si>
  <si>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</si>
  <si>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</si>
  <si>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</si>
  <si>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</si>
  <si>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</si>
  <si>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</si>
  <si>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</si>
  <si>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</si>
  <si>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</si>
  <si>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</si>
  <si>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</si>
  <si>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</si>
  <si>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</si>
  <si>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</si>
  <si>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</si>
  <si>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</si>
  <si>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</si>
  <si>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</si>
  <si>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</si>
  <si>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</si>
  <si>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</si>
  <si>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</si>
  <si>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</si>
  <si>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</si>
  <si>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</si>
  <si>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</si>
  <si>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</si>
  <si>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</si>
  <si>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</si>
  <si>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</si>
  <si>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</si>
  <si>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</si>
  <si>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</si>
  <si>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</si>
  <si>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</si>
  <si>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</si>
  <si>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</si>
  <si>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</si>
  <si>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</si>
  <si>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</si>
  <si>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</si>
  <si>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</si>
  <si>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</si>
  <si>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</si>
  <si>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</si>
  <si>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</si>
  <si>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</si>
  <si>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</si>
  <si>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</si>
  <si>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</si>
  <si>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</si>
  <si>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</si>
  <si>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</si>
  <si>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</si>
  <si>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</si>
  <si>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</si>
  <si>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</si>
  <si>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</si>
  <si>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</si>
  <si>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</si>
  <si>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</si>
  <si>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</si>
  <si>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</si>
  <si>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</si>
  <si>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</si>
  <si>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</si>
  <si>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</si>
  <si>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</si>
  <si>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</si>
  <si>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</si>
  <si>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</si>
  <si>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</si>
  <si>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</si>
  <si>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</si>
  <si>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</si>
  <si>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</si>
  <si>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</si>
  <si>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</si>
  <si>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</si>
  <si>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</si>
  <si>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</si>
  <si>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</si>
  <si>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</si>
  <si>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</si>
  <si>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</si>
  <si>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</si>
  <si>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</si>
  <si>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</si>
  <si>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</si>
  <si>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</si>
  <si>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</si>
  <si>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</si>
  <si>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</si>
  <si>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</si>
  <si>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</si>
  <si>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</si>
  <si>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</si>
  <si>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</si>
  <si>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</si>
  <si>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</si>
  <si>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</si>
  <si>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</si>
  <si>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</si>
  <si>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</si>
  <si>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</si>
  <si>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</si>
  <si>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</si>
  <si>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</si>
  <si>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</si>
  <si>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</si>
  <si>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</si>
  <si>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</si>
  <si>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</si>
  <si>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</si>
  <si>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</si>
  <si>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</si>
  <si>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</si>
  <si>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</si>
  <si>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</si>
  <si>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</si>
  <si>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</si>
  <si>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</si>
  <si>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</si>
  <si>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</si>
  <si>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</si>
  <si>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</si>
  <si>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</si>
  <si>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</si>
  <si>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</si>
  <si>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</si>
  <si>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</si>
  <si>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</si>
  <si>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</si>
  <si>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</si>
  <si>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</si>
  <si>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</si>
  <si>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</si>
  <si>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</si>
  <si>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</si>
  <si>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</si>
  <si>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</si>
  <si>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</si>
  <si>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</si>
  <si>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</si>
  <si>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</si>
  <si>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</si>
  <si>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</si>
  <si>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</si>
  <si>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</si>
  <si>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</si>
  <si>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</si>
  <si>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</si>
  <si>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</si>
  <si>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</si>
  <si>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</si>
  <si>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</si>
  <si>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</si>
  <si>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</si>
  <si>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</si>
  <si>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</si>
  <si>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</si>
  <si>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</si>
  <si>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</si>
  <si>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</si>
  <si>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</si>
  <si>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</si>
  <si>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</si>
  <si>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</si>
  <si>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</si>
  <si>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</si>
  <si>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</si>
  <si>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</si>
  <si>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</si>
  <si>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</si>
  <si>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</si>
  <si>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</si>
  <si>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</si>
  <si>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</si>
  <si>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</si>
  <si>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</si>
  <si>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</si>
  <si>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</si>
  <si>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</si>
  <si>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</si>
  <si>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</si>
  <si>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</si>
  <si>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</si>
  <si>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</si>
  <si>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</si>
  <si>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</si>
  <si>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</si>
  <si>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</si>
  <si>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</si>
  <si>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</si>
  <si>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</si>
  <si>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</si>
  <si>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</si>
  <si>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</si>
  <si>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</si>
  <si>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</si>
  <si>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</si>
  <si>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</si>
  <si>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</si>
  <si>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</si>
  <si>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</si>
  <si>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</si>
  <si>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</si>
  <si>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</si>
  <si>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</si>
  <si>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</si>
  <si>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</si>
  <si>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</si>
  <si>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</si>
  <si>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</si>
  <si>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</si>
  <si>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</si>
  <si>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</si>
  <si>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</si>
  <si>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</si>
  <si>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</si>
  <si>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</si>
  <si>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</si>
  <si>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</si>
  <si>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</si>
  <si>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</si>
  <si>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</si>
  <si>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</si>
  <si>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</si>
  <si>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</si>
  <si>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</si>
  <si>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</si>
  <si>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</si>
  <si>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</si>
  <si>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</si>
  <si>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</si>
  <si>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</si>
  <si>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</si>
  <si>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</si>
  <si>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</si>
  <si>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</si>
  <si>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</si>
  <si>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</si>
  <si>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</si>
  <si>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</si>
  <si>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</si>
  <si>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</si>
  <si>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</si>
  <si>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</si>
  <si>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</si>
  <si>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</si>
  <si>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</si>
  <si>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</si>
  <si>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</si>
  <si>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</si>
  <si>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</si>
  <si>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</si>
  <si>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</si>
  <si>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</si>
  <si>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</si>
  <si>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</si>
  <si>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</si>
  <si>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</si>
  <si>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</si>
  <si>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</si>
  <si>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</si>
  <si>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</si>
  <si>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</si>
  <si>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</si>
  <si>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</si>
  <si>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</si>
  <si>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</si>
  <si>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</si>
  <si>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</si>
  <si>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</si>
  <si>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</si>
  <si>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</si>
  <si>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</si>
  <si>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</si>
  <si>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</si>
  <si>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</si>
  <si>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</si>
  <si>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</si>
  <si>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</si>
  <si>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</si>
  <si>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</si>
  <si>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</si>
  <si>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</si>
  <si>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</si>
  <si>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</si>
  <si>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</si>
  <si>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</si>
  <si>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</si>
  <si>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</si>
  <si>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</si>
  <si>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</si>
  <si>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</si>
  <si>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</si>
  <si>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</si>
  <si>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</si>
  <si>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</si>
  <si>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</si>
  <si>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</si>
  <si>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</si>
  <si>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</si>
  <si>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</si>
  <si>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</si>
  <si>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</si>
  <si>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</si>
  <si>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</si>
  <si>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</si>
  <si>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</si>
  <si>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</si>
  <si>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</si>
  <si>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</si>
  <si>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</si>
  <si>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</si>
  <si>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</si>
  <si>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</si>
  <si>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</si>
  <si>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</si>
  <si>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</si>
  <si>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</si>
  <si>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</si>
  <si>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</si>
  <si>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</si>
  <si>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</si>
  <si>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</si>
  <si>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</si>
  <si>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</si>
  <si>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</si>
  <si>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</si>
  <si>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</si>
  <si>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</si>
  <si>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</si>
  <si>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</si>
  <si>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</si>
  <si>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</si>
  <si>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</si>
  <si>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</si>
  <si>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</si>
  <si>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</si>
  <si>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</si>
  <si>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</si>
  <si>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</si>
  <si>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</si>
  <si>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</si>
  <si>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</si>
  <si>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</si>
  <si>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</si>
  <si>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</si>
  <si>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</si>
  <si>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</si>
  <si>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</si>
  <si>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</si>
  <si>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</si>
  <si>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</si>
  <si>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</si>
  <si>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</si>
  <si>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</si>
  <si>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</si>
  <si>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</si>
  <si>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</si>
  <si>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</si>
  <si>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</si>
  <si>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</si>
  <si>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</si>
  <si>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</si>
  <si>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</si>
  <si>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</si>
  <si>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</si>
  <si>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</si>
  <si>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</si>
  <si>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</si>
  <si>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</si>
  <si>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</si>
  <si>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</si>
  <si>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</si>
  <si>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</si>
  <si>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</si>
  <si>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</si>
  <si>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</si>
  <si>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</si>
  <si>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</si>
  <si>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</si>
  <si>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</si>
  <si>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</si>
  <si>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</si>
  <si>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</si>
  <si>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</si>
  <si>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</si>
  <si>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</si>
  <si>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</si>
  <si>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</si>
  <si>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</si>
  <si>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</si>
  <si>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</si>
  <si>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</si>
  <si>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</si>
  <si>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</si>
  <si>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</si>
  <si>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</si>
  <si>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</si>
  <si>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</si>
  <si>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</si>
  <si>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</si>
  <si>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</si>
  <si>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</si>
  <si>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</si>
  <si>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</si>
  <si>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</si>
  <si>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</si>
  <si>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</si>
  <si>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</si>
  <si>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</si>
  <si>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</si>
  <si>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</si>
  <si>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</si>
  <si>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</si>
  <si>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</si>
  <si>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</si>
  <si>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</si>
  <si>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</si>
  <si>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</si>
  <si>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</si>
  <si>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</si>
  <si>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</si>
  <si>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</si>
  <si>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</si>
  <si>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</si>
  <si>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</si>
  <si>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</si>
  <si>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</si>
  <si>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</si>
  <si>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</si>
  <si>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</si>
  <si>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</si>
  <si>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</si>
  <si>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</si>
  <si>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</si>
  <si>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</si>
  <si>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</si>
  <si>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</si>
  <si>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</si>
  <si>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</si>
  <si>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</si>
  <si>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</si>
  <si>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</si>
  <si>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</si>
  <si>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</si>
  <si>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</si>
  <si>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</si>
  <si>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</si>
  <si>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</si>
  <si>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</si>
  <si>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</si>
  <si>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</si>
  <si>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</si>
  <si>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</si>
  <si>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</si>
  <si>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</si>
  <si>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</si>
  <si>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</si>
  <si>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</si>
  <si>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</si>
  <si>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</si>
  <si>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</si>
  <si>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</si>
  <si>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</si>
  <si>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</si>
  <si>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</si>
  <si>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</si>
  <si>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</si>
  <si>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</si>
  <si>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</si>
  <si>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</si>
  <si>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</si>
  <si>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</si>
  <si>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</si>
  <si>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</si>
  <si>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</si>
  <si>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</si>
  <si>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</si>
  <si>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</si>
  <si>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</si>
  <si>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</si>
  <si>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</si>
  <si>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</si>
  <si>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</si>
  <si>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</si>
  <si>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</si>
  <si>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</si>
  <si>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</si>
  <si>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</si>
  <si>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</si>
  <si>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</si>
  <si>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</si>
  <si>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</si>
  <si>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</si>
  <si>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</si>
  <si>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</si>
  <si>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</si>
  <si>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</si>
  <si>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</si>
  <si>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</si>
  <si>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</si>
  <si>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</si>
  <si>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</si>
  <si>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</si>
  <si>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</si>
  <si>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</si>
  <si>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</si>
  <si>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</si>
  <si>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</si>
  <si>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</si>
  <si>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</si>
  <si>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</si>
  <si>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</si>
  <si>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</si>
  <si>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</si>
  <si>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</si>
  <si>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</si>
  <si>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</si>
  <si>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</si>
  <si>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</si>
  <si>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</si>
  <si>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</si>
  <si>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</si>
  <si>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</si>
  <si>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</si>
  <si>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</si>
  <si>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</si>
  <si>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</si>
  <si>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</si>
  <si>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</si>
  <si>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</si>
  <si>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</si>
  <si>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</si>
  <si>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</si>
  <si>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</si>
  <si>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</si>
  <si>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</si>
  <si>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</si>
  <si>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</si>
  <si>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</si>
  <si>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</si>
  <si>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</si>
  <si>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</si>
  <si>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</si>
  <si>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</si>
  <si>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</si>
  <si>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</si>
  <si>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</si>
  <si>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</si>
  <si>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</si>
  <si>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</si>
  <si>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</si>
  <si>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</si>
  <si>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</si>
  <si>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</si>
  <si>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</si>
  <si>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</si>
  <si>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</si>
  <si>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</si>
  <si>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</si>
  <si>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</si>
  <si>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</si>
  <si>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</si>
  <si>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</si>
  <si>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</si>
  <si>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</si>
  <si>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</si>
  <si>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</si>
  <si>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</si>
  <si>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</si>
  <si>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</si>
  <si>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</si>
  <si>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</si>
  <si>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</si>
  <si>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</si>
  <si>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</si>
  <si>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</si>
  <si>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</si>
  <si>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</si>
  <si>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</si>
  <si>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</si>
  <si>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</si>
  <si>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</si>
  <si>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</si>
  <si>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</si>
  <si>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</si>
  <si>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</si>
  <si>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</si>
  <si>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</si>
  <si>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</si>
  <si>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</si>
  <si>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</si>
  <si>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</si>
  <si>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</si>
  <si>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</si>
  <si>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</si>
  <si>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</si>
  <si>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</si>
  <si>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</si>
  <si>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</si>
  <si>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</si>
  <si>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</si>
  <si>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</si>
  <si>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</si>
  <si>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</si>
  <si>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</si>
  <si>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</si>
  <si>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</si>
  <si>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</si>
  <si>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</si>
  <si>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</si>
  <si>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</si>
  <si>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</si>
  <si>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</si>
  <si>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</si>
  <si>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</si>
  <si>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</si>
  <si>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</si>
  <si>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</si>
  <si>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</si>
  <si>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</si>
  <si>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</si>
  <si>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</si>
  <si>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</si>
  <si>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</si>
  <si>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</si>
  <si>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</si>
  <si>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</si>
  <si>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</si>
  <si>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</si>
  <si>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</si>
  <si>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</si>
  <si>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</si>
  <si>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</si>
  <si>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</si>
  <si>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</si>
  <si>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</si>
  <si>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</si>
  <si>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</si>
  <si>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</si>
  <si>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</si>
  <si>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</si>
  <si>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</si>
  <si>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</si>
  <si>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</si>
  <si>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</si>
  <si>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</si>
  <si>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</si>
  <si>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</si>
  <si>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</si>
  <si>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</si>
  <si>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</si>
  <si>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</si>
  <si>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</si>
  <si>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</si>
  <si>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</si>
  <si>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</si>
  <si>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</si>
  <si>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</si>
  <si>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</si>
  <si>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</si>
  <si>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</si>
  <si>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</si>
  <si>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</si>
  <si>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</si>
  <si>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</si>
  <si>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</si>
  <si>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</si>
  <si>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</si>
  <si>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</si>
  <si>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</si>
  <si>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</si>
  <si>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</si>
  <si>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</si>
  <si>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</si>
  <si>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</si>
  <si>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</si>
  <si>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</si>
  <si>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</si>
  <si>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</si>
  <si>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</si>
  <si>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</si>
  <si>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</si>
  <si>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</si>
  <si>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</si>
  <si>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</si>
  <si>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</si>
  <si>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</si>
  <si>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</si>
  <si>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</si>
  <si>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</si>
  <si>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</si>
  <si>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</si>
  <si>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</si>
  <si>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</si>
  <si>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</si>
  <si>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</si>
  <si>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</si>
  <si>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</si>
  <si>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</si>
  <si>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</si>
  <si>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</si>
  <si>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</si>
  <si>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</si>
  <si>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</si>
  <si>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</si>
  <si>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</si>
  <si>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</si>
  <si>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</si>
  <si>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</si>
  <si>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</si>
  <si>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</si>
  <si>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</si>
  <si>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</si>
  <si>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</si>
  <si>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</si>
  <si>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</si>
  <si>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</si>
  <si>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</si>
  <si>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</si>
  <si>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</si>
  <si>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</si>
  <si>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</si>
  <si>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</si>
  <si>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</si>
  <si>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</si>
  <si>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</si>
  <si>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</si>
  <si>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</si>
  <si>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</si>
  <si>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</si>
  <si>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</si>
  <si>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</si>
  <si>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</si>
  <si>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</si>
  <si>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</si>
  <si>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</si>
  <si>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</si>
  <si>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</si>
  <si>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</si>
  <si>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</si>
  <si>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</si>
  <si>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</si>
  <si>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</si>
  <si>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</si>
  <si>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</si>
  <si>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</si>
  <si>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</si>
  <si>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</si>
  <si>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</si>
  <si>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</si>
  <si>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</si>
  <si>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</si>
  <si>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</si>
  <si>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</si>
  <si>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</si>
  <si>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</si>
  <si>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</si>
  <si>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</si>
  <si>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</si>
  <si>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</si>
  <si>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</si>
  <si>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</si>
  <si>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</si>
  <si>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</si>
  <si>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</si>
  <si>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</si>
  <si>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</si>
  <si>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</si>
  <si>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</si>
  <si>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</si>
  <si>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</si>
  <si>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</si>
  <si>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</si>
  <si>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</si>
  <si>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</si>
  <si>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</si>
  <si>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</si>
  <si>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</si>
  <si>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</si>
  <si>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</si>
  <si>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</si>
  <si>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</si>
  <si>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</si>
  <si>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</si>
  <si>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</si>
  <si>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</si>
  <si>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</si>
  <si>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</si>
  <si>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</si>
  <si>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</si>
  <si>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</si>
  <si>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</si>
  <si>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</si>
  <si>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</si>
  <si>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</si>
  <si>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</si>
  <si>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</si>
  <si>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</si>
  <si>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</si>
  <si>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</si>
  <si>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</si>
  <si>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</si>
  <si>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</si>
  <si>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</si>
  <si>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</si>
  <si>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</si>
  <si>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</si>
  <si>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</si>
  <si>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</si>
  <si>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</si>
  <si>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</si>
  <si>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</si>
  <si>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</si>
  <si>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</si>
  <si>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</si>
  <si>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</si>
  <si>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</si>
  <si>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</si>
  <si>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</si>
  <si>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</si>
  <si>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</si>
  <si>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</si>
  <si>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</si>
  <si>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</si>
  <si>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</si>
  <si>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</si>
  <si>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</si>
  <si>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</si>
  <si>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</si>
  <si>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</si>
  <si>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</si>
  <si>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</si>
  <si>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</si>
  <si>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</si>
  <si>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</si>
  <si>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</si>
  <si>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</si>
  <si>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</si>
  <si>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</si>
  <si>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</si>
  <si>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</si>
  <si>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</si>
  <si>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</si>
  <si>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</si>
  <si>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</si>
  <si>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</si>
  <si>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</si>
  <si>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</si>
  <si>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</si>
  <si>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</si>
  <si>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</si>
  <si>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</si>
  <si>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</si>
  <si>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</si>
  <si>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</si>
  <si>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</si>
  <si>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</si>
  <si>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</si>
  <si>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</si>
  <si>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</si>
  <si>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</si>
  <si>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</si>
  <si>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</si>
  <si>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</si>
  <si>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</si>
  <si>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</si>
  <si>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</si>
  <si>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</si>
  <si>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</si>
  <si>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</si>
  <si>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</si>
  <si>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</si>
  <si>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</si>
  <si>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</si>
  <si>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</si>
  <si>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</si>
  <si>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</si>
  <si>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</si>
  <si>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</si>
  <si>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</si>
  <si>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</si>
  <si>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</si>
  <si>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</si>
  <si>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</si>
  <si>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</si>
  <si>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</si>
  <si>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</si>
  <si>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</si>
  <si>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</si>
  <si>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</si>
  <si>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</si>
  <si>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</si>
  <si>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</si>
  <si>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</si>
  <si>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</si>
  <si>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</si>
  <si>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</si>
  <si>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</si>
  <si>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</si>
  <si>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</si>
  <si>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</si>
  <si>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</si>
  <si>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</si>
  <si>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</si>
  <si>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</si>
  <si>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</si>
  <si>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</si>
  <si>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</si>
  <si>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</si>
  <si>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</si>
  <si>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</si>
  <si>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</si>
  <si>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</si>
  <si>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</si>
  <si>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</si>
  <si>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</si>
  <si>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</si>
  <si>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</si>
  <si>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</si>
  <si>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</si>
  <si>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</si>
  <si>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</si>
  <si>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</si>
  <si>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</si>
  <si>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</si>
  <si>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</si>
  <si>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</si>
  <si>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</si>
  <si>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</si>
  <si>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</si>
  <si>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</si>
  <si>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</si>
  <si>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</si>
  <si>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</si>
  <si>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</si>
  <si>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</si>
  <si>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</si>
  <si>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</si>
  <si>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</si>
  <si>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</si>
  <si>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</si>
  <si>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</si>
  <si>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</si>
  <si>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</si>
  <si>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</si>
  <si>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</si>
  <si>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</si>
  <si>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</si>
  <si>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</si>
  <si>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</si>
  <si>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</si>
  <si>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</si>
  <si>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</si>
  <si>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</si>
  <si>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</si>
  <si>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</si>
  <si>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</si>
  <si>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</si>
  <si>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</si>
  <si>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</si>
  <si>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</si>
  <si>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</si>
  <si>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</si>
  <si>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</si>
  <si>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</si>
  <si>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</si>
  <si>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</si>
  <si>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</si>
  <si>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</si>
  <si>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</si>
  <si>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</si>
  <si>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</si>
  <si>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</si>
  <si>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</si>
  <si>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</si>
  <si>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</si>
  <si>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</si>
  <si>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</si>
  <si>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</si>
  <si>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</si>
  <si>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</si>
  <si>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</si>
  <si>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</si>
  <si>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</si>
  <si>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</si>
  <si>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</si>
  <si>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</si>
  <si>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</si>
  <si>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</si>
  <si>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</si>
  <si>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</si>
  <si>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</si>
  <si>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</si>
  <si>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</si>
  <si>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</si>
  <si>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</si>
  <si>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</si>
  <si>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</si>
  <si>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</si>
  <si>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</si>
  <si>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</si>
  <si>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</si>
  <si>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</si>
  <si>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</si>
  <si>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</si>
  <si>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</si>
  <si>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</si>
  <si>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</si>
  <si>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</si>
  <si>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</si>
  <si>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</si>
  <si>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</si>
  <si>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</si>
  <si>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</si>
  <si>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</si>
  <si>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</si>
  <si>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</si>
  <si>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</si>
  <si>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</si>
  <si>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</si>
  <si>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</si>
  <si>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</si>
  <si>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</si>
  <si>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</si>
  <si>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</si>
  <si>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</si>
  <si>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</si>
  <si>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</si>
  <si>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</si>
  <si>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</si>
  <si>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</si>
  <si>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</si>
  <si>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</si>
  <si>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</si>
  <si>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</si>
  <si>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</si>
  <si>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</si>
  <si>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</si>
  <si>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</si>
  <si>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</si>
  <si>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</si>
  <si>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</si>
  <si>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</si>
  <si>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</si>
  <si>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</si>
  <si>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</si>
  <si>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</si>
  <si>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</si>
  <si>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</si>
  <si>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</si>
  <si>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</si>
  <si>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</si>
  <si>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</si>
  <si>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</si>
  <si>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</si>
  <si>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</si>
  <si>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</si>
  <si>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</si>
  <si>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</si>
  <si>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</si>
  <si>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</si>
  <si>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</si>
  <si>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</si>
  <si>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</si>
  <si>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</si>
  <si>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</si>
  <si>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</si>
  <si>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</si>
  <si>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</si>
  <si>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</si>
  <si>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</si>
  <si>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</si>
  <si>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</si>
  <si>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</si>
  <si>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</si>
  <si>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</si>
  <si>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</si>
  <si>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</si>
  <si>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</si>
  <si>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</si>
  <si>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</si>
  <si>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</si>
  <si>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</si>
  <si>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</si>
  <si>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</si>
  <si>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</si>
  <si>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</si>
  <si>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</si>
  <si>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</si>
  <si>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</si>
  <si>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</si>
  <si>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</si>
  <si>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</si>
  <si>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</si>
  <si>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</si>
  <si>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</si>
  <si>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</si>
  <si>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</si>
  <si>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</si>
  <si>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</si>
  <si>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</si>
  <si>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</si>
  <si>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</si>
  <si>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</si>
  <si>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</si>
  <si>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</si>
  <si>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</si>
  <si>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</si>
  <si>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</si>
  <si>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</si>
  <si>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</si>
  <si>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</si>
  <si>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</si>
  <si>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</si>
  <si>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</si>
  <si>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</si>
  <si>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</si>
  <si>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</si>
  <si>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</si>
  <si>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</si>
  <si>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</si>
  <si>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</si>
  <si>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</si>
  <si>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</si>
  <si>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</si>
  <si>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</si>
  <si>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</si>
  <si>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</si>
  <si>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</si>
  <si>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</si>
  <si>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</si>
  <si>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</si>
  <si>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</si>
  <si>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</si>
  <si>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</si>
  <si>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</si>
  <si>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</si>
  <si>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</si>
  <si>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</si>
  <si>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</si>
  <si>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</si>
  <si>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</si>
  <si>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</si>
  <si>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</si>
  <si>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</si>
  <si>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</si>
  <si>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</si>
  <si>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</si>
  <si>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</si>
  <si>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</si>
  <si>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</si>
  <si>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</si>
  <si>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</si>
  <si>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</si>
  <si>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</si>
  <si>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</si>
  <si>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</si>
  <si>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</si>
  <si>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</si>
  <si>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</si>
  <si>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</si>
  <si>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</si>
  <si>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</si>
  <si>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</si>
  <si>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</si>
  <si>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</si>
  <si>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</si>
  <si>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</si>
  <si>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</si>
  <si>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</si>
  <si>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</si>
  <si>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</si>
  <si>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</si>
  <si>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</si>
  <si>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</si>
  <si>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</si>
  <si>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</si>
  <si>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</si>
  <si>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</si>
  <si>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</si>
  <si>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</si>
  <si>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</si>
  <si>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</si>
  <si>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</si>
  <si>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</si>
  <si>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</si>
  <si>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</si>
  <si>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</si>
  <si>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</si>
  <si>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</si>
  <si>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</si>
  <si>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</si>
  <si>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</si>
  <si>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</si>
  <si>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</si>
  <si>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</si>
  <si>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</si>
  <si>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</si>
  <si>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</si>
  <si>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</si>
  <si>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</si>
  <si>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</si>
  <si>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</si>
  <si>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</si>
  <si>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</si>
  <si>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</si>
  <si>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</si>
  <si>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</si>
  <si>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</si>
  <si>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</si>
  <si>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</si>
  <si>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</si>
  <si>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</si>
  <si>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</si>
  <si>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</si>
  <si>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</si>
  <si>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</si>
  <si>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</si>
  <si>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</si>
  <si>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</si>
  <si>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</si>
  <si>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</si>
  <si>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</si>
  <si>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2021-27-20000082.0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</si>
</sst>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652</v>
      </c>
      <c r="K20" s="150">
        <v>266093852.71040002</v>
      </c>
      <c r="L20" s="151">
        <v>44212</v>
      </c>
      <c r="M20" s="151">
        <v>44561</v>
      </c>
      <c r="N20" s="135">
        <f>+(M20-L20)/30</f>
        <v>11.633333333333333</v>
      </c>
      <c r="O20" s="138"/>
      <c r="U20" s="134"/>
      <c r="V20" s="105">
        <f ca="1">NOW()</f>
        <v>44189.469704282405</v>
      </c>
      <c r="W20" s="105">
        <f ca="1">NOW()</f>
        <v>44189.469704282405</v>
      </c>
    </row>
    <row r="21" spans="1:23" ht="30" customHeight="1" outlineLevel="1" x14ac:dyDescent="0.25">
      <c r="A21" s="9"/>
      <c r="B21" s="71"/>
      <c r="C21" s="5"/>
      <c r="D21" s="5"/>
      <c r="E21" s="5"/>
      <c r="F21" s="5"/>
      <c r="G21" s="5"/>
      <c r="H21" s="70"/>
      <c r="I21" s="148" t="s">
        <v>628</v>
      </c>
      <c r="J21" s="149" t="s">
        <v>646</v>
      </c>
      <c r="K21" s="150">
        <v>199570389.53280002</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t="s">
        <v>628</v>
      </c>
      <c r="J22" s="149" t="s">
        <v>635</v>
      </c>
      <c r="K22" s="150">
        <v>583359600.17280006</v>
      </c>
      <c r="L22" s="151">
        <v>44212</v>
      </c>
      <c r="M22" s="151">
        <v>44561</v>
      </c>
      <c r="N22" s="136">
        <f t="shared" ref="N22:N33" si="1">+(M22-L22)/30</f>
        <v>11.633333333333333</v>
      </c>
      <c r="O22" s="139"/>
    </row>
    <row r="23" spans="1:23" ht="30" customHeight="1" outlineLevel="1" x14ac:dyDescent="0.25">
      <c r="A23" s="9"/>
      <c r="B23" s="101"/>
      <c r="C23" s="21"/>
      <c r="D23" s="21"/>
      <c r="E23" s="21"/>
      <c r="F23" s="5"/>
      <c r="G23" s="5"/>
      <c r="H23" s="70"/>
      <c r="I23" s="148" t="s">
        <v>628</v>
      </c>
      <c r="J23" s="149" t="s">
        <v>635</v>
      </c>
      <c r="K23" s="150">
        <v>284004015.87360001</v>
      </c>
      <c r="L23" s="151">
        <v>44212</v>
      </c>
      <c r="M23" s="151">
        <v>44561</v>
      </c>
      <c r="N23" s="136">
        <f t="shared" si="1"/>
        <v>11.633333333333333</v>
      </c>
      <c r="O23" s="139"/>
      <c r="Q23" s="104"/>
      <c r="R23" s="55"/>
      <c r="S23" s="105"/>
      <c r="T23" s="105"/>
    </row>
    <row r="24" spans="1:23" ht="30" customHeight="1" outlineLevel="1" x14ac:dyDescent="0.25">
      <c r="A24" s="9"/>
      <c r="B24" s="101"/>
      <c r="C24" s="21"/>
      <c r="D24" s="21"/>
      <c r="E24" s="21"/>
      <c r="F24" s="5"/>
      <c r="G24" s="5"/>
      <c r="H24" s="70"/>
      <c r="I24" s="148" t="s">
        <v>628</v>
      </c>
      <c r="J24" s="149" t="s">
        <v>652</v>
      </c>
      <c r="K24" s="150">
        <v>266093852.71040002</v>
      </c>
      <c r="L24" s="151">
        <v>44212</v>
      </c>
      <c r="M24" s="151">
        <v>44561</v>
      </c>
      <c r="N24" s="136">
        <f t="shared" si="1"/>
        <v>11.633333333333333</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47973651.330000006</v>
      </c>
      <c r="F185" s="92"/>
      <c r="G185" s="93"/>
      <c r="H185" s="88"/>
      <c r="I185" s="90" t="s">
        <v>2627</v>
      </c>
      <c r="J185" s="165">
        <f>+SUM(M179:M183)</f>
        <v>0.05</v>
      </c>
      <c r="K185" s="203" t="s">
        <v>2628</v>
      </c>
      <c r="L185" s="203"/>
      <c r="M185" s="94">
        <f>+J185*(SUM(K20:K35))</f>
        <v>79956085.550000012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