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UCOL ICBF 2021\Manifestaciones de Interes\Choco\"/>
    </mc:Choice>
  </mc:AlternateContent>
  <xr:revisionPtr revIDLastSave="0" documentId="13_ncr:1_{89031029-4347-45CC-B0E3-5A63A84E2ED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<sst xmlns="http://schemas.openxmlformats.org/spreadsheetml/2006/main" count="3133" uniqueCount="2708">
  <si>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</si>
  <si>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</si>
  <si>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</si>
  <si>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</si>
  <si>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</si>
  <si>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</si>
  <si>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</si>
  <si>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</si>
  <si>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</si>
  <si>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</si>
  <si>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</si>
  <si>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</si>
  <si>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</si>
  <si>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</si>
  <si>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</si>
  <si>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</si>
  <si>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</si>
  <si>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</si>
  <si>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</si>
  <si>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</si>
  <si>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</si>
  <si>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</si>
  <si>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</si>
  <si>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</si>
  <si>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</si>
  <si>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</si>
  <si>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</si>
  <si>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</si>
  <si>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</si>
  <si>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</si>
  <si>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</si>
  <si>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</si>
  <si>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</si>
  <si>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</si>
  <si>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</si>
  <si>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</si>
  <si>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</si>
  <si>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</si>
  <si>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</si>
  <si>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</si>
  <si>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</si>
  <si>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</si>
  <si>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</si>
  <si>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</si>
  <si>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</si>
  <si>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</si>
  <si>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</si>
  <si>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</si>
  <si>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</si>
  <si>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</si>
  <si>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</si>
  <si>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</si>
  <si>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</si>
  <si>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</si>
  <si>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</si>
  <si>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</si>
  <si>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</si>
  <si>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</si>
  <si>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</si>
  <si>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</si>
  <si>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</si>
  <si>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</si>
  <si>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</si>
  <si>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</si>
  <si>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</si>
  <si>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</si>
  <si>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</si>
  <si>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</si>
  <si>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</si>
  <si>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</si>
  <si>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</si>
  <si>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</si>
  <si>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</si>
  <si>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</si>
  <si>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</si>
  <si>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</si>
  <si>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</si>
  <si>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</si>
  <si>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</si>
  <si>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</si>
  <si>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</si>
  <si>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</si>
  <si>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</si>
  <si>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</si>
  <si>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</si>
  <si>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</si>
  <si>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</si>
  <si>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</si>
  <si>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</si>
  <si>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</si>
  <si>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</si>
  <si>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</si>
  <si>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</si>
  <si>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</si>
  <si>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</si>
  <si>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</si>
  <si>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</si>
  <si>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</si>
  <si>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</si>
  <si>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</si>
  <si>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</si>
  <si>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</si>
  <si>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</si>
  <si>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</si>
  <si>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</si>
  <si>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</si>
  <si>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</si>
  <si>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</si>
  <si>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</si>
  <si>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</si>
  <si>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</si>
  <si>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</si>
  <si>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</si>
  <si>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</si>
  <si>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</si>
  <si>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</si>
  <si>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</si>
  <si>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</si>
  <si>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</si>
  <si>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</si>
  <si>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</si>
  <si>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</si>
  <si>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</si>
  <si>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</si>
  <si>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</si>
  <si>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</si>
  <si>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</si>
  <si>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</si>
  <si>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</si>
  <si>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</si>
  <si>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</si>
  <si>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</si>
  <si>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</si>
  <si>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</si>
  <si>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</si>
  <si>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</si>
  <si>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</si>
  <si>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</si>
  <si>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</si>
  <si>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</si>
  <si>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</si>
  <si>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</si>
  <si>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</si>
  <si>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</si>
  <si>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</si>
  <si>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</si>
  <si>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</si>
  <si>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</si>
  <si>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</si>
  <si>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</si>
  <si>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</si>
  <si>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</si>
  <si>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</si>
  <si>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</si>
  <si>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</si>
  <si>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</si>
  <si>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</si>
  <si>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</si>
  <si>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</si>
  <si>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</si>
  <si>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</si>
  <si>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</si>
  <si>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</si>
  <si>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</si>
  <si>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</si>
  <si>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</si>
  <si>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</si>
  <si>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</si>
  <si>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</si>
  <si>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</si>
  <si>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</si>
  <si>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</si>
  <si>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</si>
  <si>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</si>
  <si>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</si>
  <si>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</si>
  <si>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</si>
  <si>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</si>
  <si>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</si>
  <si>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</si>
  <si>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</si>
  <si>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</si>
  <si>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</si>
  <si>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</si>
  <si>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</si>
  <si>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</si>
  <si>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</si>
  <si>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</si>
  <si>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</si>
  <si>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</si>
  <si>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</si>
  <si>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</si>
  <si>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</si>
  <si>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</si>
  <si>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</si>
  <si>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</si>
  <si>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</si>
  <si>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</si>
  <si>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</si>
  <si>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</si>
  <si>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</si>
  <si>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</si>
  <si>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</si>
  <si>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</si>
  <si>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</si>
  <si>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</si>
  <si>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</si>
  <si>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</si>
  <si>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</si>
  <si>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</si>
  <si>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</si>
  <si>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</si>
  <si>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</si>
  <si>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</si>
  <si>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</si>
  <si>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</si>
  <si>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</si>
  <si>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</si>
  <si>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</si>
  <si>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</si>
  <si>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</si>
  <si>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</si>
  <si>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</si>
  <si>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</si>
  <si>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</si>
  <si>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</si>
  <si>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</si>
  <si>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</si>
  <si>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</si>
  <si>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</si>
  <si>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</si>
  <si>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</si>
  <si>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</si>
  <si>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</si>
  <si>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</si>
  <si>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</si>
  <si>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</si>
  <si>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</si>
  <si>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</si>
  <si>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</si>
  <si>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</si>
  <si>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</si>
  <si>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</si>
  <si>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</si>
  <si>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</si>
  <si>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</si>
  <si>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</si>
  <si>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</si>
  <si>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</si>
  <si>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</si>
  <si>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</si>
  <si>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</si>
  <si>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</si>
  <si>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</si>
  <si>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</si>
  <si>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</si>
  <si>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</si>
  <si>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</si>
  <si>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</si>
  <si>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</si>
  <si>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</si>
  <si>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</si>
  <si>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</si>
  <si>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</si>
  <si>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</si>
  <si>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</si>
  <si>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</si>
  <si>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</si>
  <si>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</si>
  <si>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</si>
  <si>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</si>
  <si>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</si>
  <si>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</si>
  <si>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</si>
  <si>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</si>
  <si>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</si>
  <si>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</si>
  <si>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</si>
  <si>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</si>
  <si>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</si>
  <si>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</si>
  <si>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</si>
  <si>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</si>
  <si>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</si>
  <si>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</si>
  <si>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</si>
  <si>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</si>
  <si>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</si>
  <si>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</si>
  <si>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</si>
  <si>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</si>
  <si>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</si>
  <si>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</si>
  <si>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</si>
  <si>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</si>
  <si>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</si>
  <si>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</si>
  <si>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</si>
  <si>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</si>
  <si>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</si>
  <si>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</si>
  <si>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</si>
  <si>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</si>
  <si>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</si>
  <si>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</si>
  <si>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</si>
  <si>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</si>
  <si>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</si>
  <si>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</si>
  <si>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</si>
  <si>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</si>
  <si>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</si>
  <si>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</si>
  <si>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</si>
  <si>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</si>
  <si>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</si>
  <si>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</si>
  <si>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</si>
  <si>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</si>
  <si>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</si>
  <si>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</si>
  <si>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</si>
  <si>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</si>
  <si>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</si>
  <si>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</si>
  <si>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</si>
  <si>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</si>
  <si>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</si>
  <si>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</si>
  <si>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</si>
  <si>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</si>
  <si>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</si>
  <si>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</si>
  <si>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</si>
  <si>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</si>
  <si>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</si>
  <si>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</si>
  <si>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</si>
  <si>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</si>
  <si>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</si>
  <si>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</si>
  <si>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</si>
  <si>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</si>
  <si>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</si>
  <si>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</si>
  <si>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</si>
  <si>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</si>
  <si>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</si>
  <si>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</si>
  <si>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</si>
  <si>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</si>
  <si>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</si>
  <si>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</si>
  <si>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</si>
  <si>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</si>
  <si>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</si>
  <si>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</si>
  <si>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</si>
  <si>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</si>
  <si>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</si>
  <si>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</si>
  <si>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</si>
  <si>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</si>
  <si>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</si>
  <si>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</si>
  <si>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</si>
  <si>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</si>
  <si>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</si>
  <si>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</si>
  <si>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</si>
  <si>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</si>
  <si>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</si>
  <si>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</si>
  <si>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</si>
  <si>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</si>
  <si>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</si>
  <si>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</si>
  <si>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</si>
  <si>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</si>
  <si>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</si>
  <si>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</si>
  <si>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</si>
  <si>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</si>
  <si>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</si>
  <si>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</si>
  <si>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</si>
  <si>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</si>
  <si>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</si>
  <si>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</si>
  <si>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</si>
  <si>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</si>
  <si>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</si>
  <si>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</si>
  <si>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</si>
  <si>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</si>
  <si>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</si>
  <si>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</si>
  <si>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</si>
  <si>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</si>
  <si>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</si>
  <si>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</si>
  <si>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</si>
  <si>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</si>
  <si>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</si>
  <si>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</si>
  <si>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</si>
  <si>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</si>
  <si>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</si>
  <si>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</si>
  <si>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</si>
  <si>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</si>
  <si>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</si>
  <si>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</si>
  <si>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</si>
  <si>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</si>
  <si>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</si>
  <si>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</si>
  <si>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</si>
  <si>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</si>
  <si>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</si>
  <si>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</si>
  <si>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</si>
  <si>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</si>
  <si>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</si>
  <si>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</si>
  <si>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</si>
  <si>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</si>
  <si>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</si>
  <si>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</si>
  <si>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</si>
  <si>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</si>
  <si>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</si>
  <si>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</si>
  <si>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</si>
  <si>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</si>
  <si>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</si>
  <si>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</si>
  <si>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</si>
  <si>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</si>
  <si>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</si>
  <si>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</si>
  <si>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</si>
  <si>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</si>
  <si>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</si>
  <si>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</si>
  <si>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</si>
  <si>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</si>
  <si>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</si>
  <si>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</si>
  <si>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</si>
  <si>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</si>
  <si>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</si>
  <si>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</si>
  <si>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</si>
  <si>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</si>
  <si>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</si>
  <si>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</si>
  <si>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</si>
  <si>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</si>
  <si>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</si>
  <si>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</si>
  <si>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</si>
  <si>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</si>
  <si>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</si>
  <si>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</si>
  <si>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</si>
  <si>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</si>
  <si>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</si>
  <si>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</si>
  <si>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</si>
  <si>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</si>
  <si>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</si>
  <si>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</si>
  <si>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</si>
  <si>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</si>
  <si>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</si>
  <si>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</si>
  <si>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</si>
  <si>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</si>
  <si>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</si>
  <si>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</si>
  <si>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</si>
  <si>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</si>
  <si>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</si>
  <si>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</si>
  <si>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</si>
  <si>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</si>
  <si>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</si>
  <si>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</si>
  <si>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</si>
  <si>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</si>
  <si>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</si>
  <si>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</si>
  <si>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</si>
  <si>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</si>
  <si>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</si>
  <si>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</si>
  <si>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</si>
  <si>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</si>
  <si>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</si>
  <si>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</si>
  <si>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</si>
  <si>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</si>
  <si>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</si>
  <si>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</si>
  <si>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</si>
  <si>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</si>
  <si>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</si>
  <si>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</si>
  <si>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</si>
  <si>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</si>
  <si>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</si>
  <si>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</si>
  <si>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</si>
  <si>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</si>
  <si>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</si>
  <si>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</si>
  <si>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</si>
  <si>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</si>
  <si>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</si>
  <si>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</si>
  <si>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</si>
  <si>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</si>
  <si>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</si>
  <si>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</si>
  <si>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</si>
  <si>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</si>
  <si>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</si>
  <si>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</si>
  <si>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</si>
  <si>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</si>
  <si>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</si>
  <si>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</si>
  <si>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</si>
  <si>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</si>
  <si>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</si>
  <si>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</si>
  <si>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</si>
  <si>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</si>
  <si>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</si>
  <si>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</si>
  <si>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</si>
  <si>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</si>
  <si>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</si>
  <si>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</si>
  <si>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</si>
  <si>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</si>
  <si>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</si>
  <si>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</si>
  <si>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</si>
  <si>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</si>
  <si>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</si>
  <si>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</si>
  <si>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</si>
  <si>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</si>
  <si>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</si>
  <si>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</si>
  <si>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</si>
  <si>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</si>
  <si>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</si>
  <si>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</si>
  <si>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</si>
  <si>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</si>
  <si>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</si>
  <si>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</si>
  <si>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</si>
  <si>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</si>
  <si>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</si>
  <si>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</si>
  <si>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</si>
  <si>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</si>
  <si>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</si>
  <si>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</si>
  <si>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</si>
  <si>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</si>
  <si>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</si>
  <si>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</si>
  <si>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</si>
  <si>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</si>
  <si>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</si>
  <si>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</si>
  <si>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</si>
  <si>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</si>
  <si>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</si>
  <si>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</si>
  <si>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</si>
  <si>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</si>
  <si>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</si>
  <si>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</si>
  <si>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</si>
  <si>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</si>
  <si>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</si>
  <si>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</si>
  <si>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</si>
  <si>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</si>
  <si>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</si>
  <si>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</si>
  <si>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</si>
  <si>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</si>
  <si>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</si>
  <si>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</si>
  <si>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</si>
  <si>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</si>
  <si>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</si>
  <si>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</si>
  <si>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</si>
  <si>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</si>
  <si>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</si>
  <si>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</si>
  <si>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</si>
  <si>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</si>
  <si>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</si>
  <si>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</si>
  <si>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</si>
  <si>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</si>
  <si>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</si>
  <si>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</si>
  <si>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</si>
  <si>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</si>
  <si>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</si>
  <si>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</si>
  <si>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</si>
  <si>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</si>
  <si>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</si>
  <si>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</si>
  <si>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</si>
  <si>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</si>
  <si>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</si>
  <si>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</si>
  <si>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</si>
  <si>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</si>
  <si>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</si>
  <si>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</si>
  <si>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</si>
  <si>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</si>
  <si>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</si>
  <si>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</si>
  <si>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</si>
  <si>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</si>
  <si>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</si>
  <si>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</si>
  <si>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</si>
  <si>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</si>
  <si>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</si>
  <si>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</si>
  <si>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</si>
  <si>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</si>
  <si>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</si>
  <si>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</si>
  <si>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</si>
  <si>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</si>
  <si>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</si>
  <si>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</si>
  <si>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</si>
  <si>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</si>
  <si>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</si>
  <si>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</si>
  <si>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</si>
  <si>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</si>
  <si>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</si>
  <si>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</si>
  <si>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</si>
  <si>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</si>
  <si>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</si>
  <si>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</si>
  <si>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</si>
  <si>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</si>
  <si>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</si>
  <si>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</si>
  <si>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</si>
  <si>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</si>
  <si>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</si>
  <si>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</si>
  <si>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</si>
  <si>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</si>
  <si>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</si>
  <si>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</si>
  <si>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</si>
  <si>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</si>
  <si>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</si>
  <si>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</si>
  <si>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</si>
  <si>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</si>
  <si>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</si>
  <si>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</si>
  <si>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</si>
  <si>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</si>
  <si>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</si>
  <si>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</si>
  <si>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</si>
  <si>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</si>
  <si>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</si>
  <si>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</si>
  <si>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</si>
  <si>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</si>
  <si>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</si>
  <si>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</si>
  <si>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</si>
  <si>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</si>
  <si>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</si>
  <si>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</si>
  <si>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</si>
  <si>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</si>
  <si>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</si>
  <si>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</si>
  <si>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</si>
  <si>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</si>
  <si>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</si>
  <si>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</si>
  <si>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</si>
  <si>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</si>
  <si>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</si>
  <si>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</si>
  <si>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</si>
  <si>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</si>
  <si>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</si>
  <si>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</si>
  <si>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</si>
  <si>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</si>
  <si>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</si>
  <si>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</si>
  <si>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</si>
  <si>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</si>
  <si>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</si>
  <si>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</si>
  <si>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</si>
  <si>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</si>
  <si>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</si>
  <si>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</si>
  <si>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</si>
  <si>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</si>
  <si>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</si>
  <si>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</si>
  <si>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</si>
  <si>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</si>
  <si>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</si>
  <si>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</si>
  <si>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</si>
  <si>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</si>
  <si>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</si>
  <si>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</si>
  <si>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</si>
  <si>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</si>
  <si>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</si>
  <si>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</si>
  <si>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</si>
  <si>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</si>
  <si>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</si>
  <si>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</si>
  <si>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</si>
  <si>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</si>
  <si>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</si>
  <si>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</si>
  <si>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</si>
  <si>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</si>
  <si>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</si>
  <si>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</si>
  <si>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</si>
  <si>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</si>
  <si>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</si>
  <si>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</si>
  <si>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</si>
  <si>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</si>
  <si>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</si>
  <si>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</si>
  <si>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</si>
  <si>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</si>
  <si>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</si>
  <si>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</si>
  <si>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</si>
  <si>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</si>
  <si>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</si>
  <si>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</si>
  <si>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</si>
  <si>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</si>
  <si>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</si>
  <si>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</si>
  <si>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</si>
  <si>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</si>
  <si>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</si>
  <si>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</si>
  <si>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</si>
  <si>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</si>
  <si>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</si>
  <si>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</si>
  <si>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</si>
  <si>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</si>
  <si>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</si>
  <si>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</si>
  <si>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</si>
  <si>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</si>
  <si>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</si>
  <si>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</si>
  <si>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</si>
  <si>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</si>
  <si>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</si>
  <si>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</si>
  <si>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</si>
  <si>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</si>
  <si>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</si>
  <si>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</si>
  <si>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</si>
  <si>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</si>
  <si>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</si>
  <si>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</si>
  <si>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</si>
  <si>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</si>
  <si>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</si>
  <si>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</si>
  <si>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</si>
  <si>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</si>
  <si>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</si>
  <si>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</si>
  <si>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</si>
  <si>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</si>
  <si>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</si>
  <si>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</si>
  <si>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</si>
  <si>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</si>
  <si>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</si>
  <si>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</si>
  <si>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</si>
  <si>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</si>
  <si>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</si>
  <si>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</si>
  <si>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</si>
  <si>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</si>
  <si>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</si>
  <si>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</si>
  <si>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</si>
  <si>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</si>
  <si>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</si>
  <si>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</si>
  <si>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</si>
  <si>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</si>
  <si>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</si>
  <si>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</si>
  <si>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</si>
  <si>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</si>
  <si>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</si>
  <si>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</si>
  <si>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</si>
  <si>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</si>
  <si>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</si>
  <si>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</si>
  <si>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</si>
  <si>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</si>
  <si>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</si>
  <si>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</si>
  <si>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</si>
  <si>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</si>
  <si>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</si>
  <si>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</si>
  <si>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</si>
  <si>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</si>
  <si>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</si>
  <si>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</si>
  <si>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</si>
  <si>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</si>
  <si>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</si>
  <si>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</si>
  <si>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</si>
  <si>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</si>
  <si>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</si>
  <si>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</si>
  <si>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</si>
  <si>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</si>
  <si>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</si>
  <si>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</si>
  <si>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</si>
  <si>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</si>
  <si>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</si>
  <si>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</si>
  <si>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</si>
  <si>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</si>
  <si>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</si>
  <si>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</si>
  <si>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</si>
  <si>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</si>
  <si>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</si>
  <si>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</si>
  <si>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</si>
  <si>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</si>
  <si>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</si>
  <si>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</si>
  <si>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</si>
  <si>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</si>
  <si>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</si>
  <si>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</si>
  <si>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</si>
  <si>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</si>
  <si>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</si>
  <si>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</si>
  <si>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</si>
  <si>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</si>
  <si>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</si>
  <si>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</si>
  <si>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</si>
  <si>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</si>
  <si>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</si>
  <si>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</si>
  <si>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</si>
  <si>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</si>
  <si>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</si>
  <si>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</si>
  <si>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</si>
  <si>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</si>
  <si>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</si>
  <si>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</si>
  <si>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</si>
  <si>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</si>
  <si>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</si>
  <si>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</si>
  <si>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</si>
  <si>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</si>
  <si>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</si>
  <si>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</si>
  <si>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</si>
  <si>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</si>
  <si>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</si>
  <si>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</si>
  <si>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</si>
  <si>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</si>
  <si>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</si>
  <si>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</si>
  <si>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</si>
  <si>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</si>
  <si>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</si>
  <si>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</si>
  <si>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</si>
  <si>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</si>
  <si>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</si>
  <si>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</si>
  <si>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</si>
  <si>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</si>
  <si>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</si>
  <si>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</si>
  <si>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</si>
  <si>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</si>
  <si>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</si>
  <si>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</si>
  <si>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</si>
  <si>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</si>
  <si>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</si>
  <si>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</si>
  <si>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</si>
  <si>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</si>
  <si>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</si>
  <si>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</si>
  <si>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</si>
  <si>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</si>
  <si>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</si>
  <si>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</si>
  <si>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</si>
  <si>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</si>
  <si>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</si>
  <si>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</si>
  <si>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</si>
  <si>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</si>
  <si>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</si>
  <si>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</si>
  <si>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</si>
  <si>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</si>
  <si>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</si>
  <si>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</si>
  <si>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</si>
  <si>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</si>
  <si>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</si>
  <si>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</si>
  <si>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</si>
  <si>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</si>
  <si>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</si>
  <si>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</si>
  <si>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</si>
  <si>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</si>
  <si>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</si>
  <si>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</si>
  <si>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</si>
  <si>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</si>
  <si>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</si>
  <si>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</si>
  <si>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</si>
  <si>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</si>
  <si>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</si>
  <si>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</si>
  <si>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</si>
  <si>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</si>
  <si>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</si>
  <si>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</si>
  <si>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</si>
  <si>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</si>
  <si>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</si>
  <si>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</si>
  <si>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</si>
  <si>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</si>
  <si>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</si>
  <si>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</si>
  <si>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</si>
  <si>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</si>
  <si>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</si>
  <si>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</si>
  <si>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</si>
  <si>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</si>
  <si>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</si>
  <si>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</si>
  <si>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</si>
  <si>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</si>
  <si>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</si>
  <si>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</si>
  <si>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</si>
  <si>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</si>
  <si>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</si>
  <si>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</si>
  <si>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</si>
  <si>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</si>
  <si>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</si>
  <si>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</si>
  <si>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</si>
  <si>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</si>
  <si>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</si>
  <si>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</si>
  <si>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</si>
  <si>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</si>
  <si>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</si>
  <si>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</si>
  <si>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</si>
  <si>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</si>
  <si>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</si>
  <si>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</si>
  <si>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</si>
  <si>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</si>
  <si>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</si>
  <si>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</si>
  <si>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</si>
  <si>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</si>
  <si>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</si>
  <si>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</si>
  <si>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</si>
  <si>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</si>
  <si>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</si>
  <si>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</si>
  <si>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</si>
  <si>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</si>
  <si>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</si>
  <si>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</si>
  <si>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</si>
  <si>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</si>
  <si>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</si>
  <si>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</si>
  <si>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</si>
  <si>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</si>
  <si>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</si>
  <si>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</si>
  <si>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</si>
  <si>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</si>
  <si>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</si>
  <si>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</si>
  <si>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</si>
  <si>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</si>
  <si>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</si>
  <si>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</si>
  <si>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</si>
  <si>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</si>
  <si>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</si>
  <si>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</si>
  <si>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</si>
  <si>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</si>
  <si>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</si>
  <si>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</si>
  <si>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</si>
  <si>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</si>
  <si>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</si>
  <si>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</si>
  <si>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</si>
  <si>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</si>
  <si>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</si>
  <si>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</si>
  <si>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</si>
  <si>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</si>
  <si>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</si>
  <si>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</si>
  <si>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</si>
  <si>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</si>
  <si>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</si>
  <si>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</si>
  <si>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</si>
  <si>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</si>
  <si>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</si>
  <si>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</si>
  <si>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</si>
  <si>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</si>
  <si>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</si>
  <si>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</si>
  <si>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</si>
  <si>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</si>
  <si>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</si>
  <si>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</si>
  <si>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</si>
  <si>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</si>
  <si>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</si>
  <si>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</si>
  <si>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</si>
  <si>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</si>
  <si>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</si>
  <si>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</si>
  <si>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</si>
  <si>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</si>
  <si>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</si>
  <si>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</si>
  <si>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</si>
  <si>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</si>
  <si>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</si>
  <si>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</si>
  <si>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</si>
  <si>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</si>
  <si>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</si>
  <si>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</si>
  <si>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</si>
  <si>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</si>
  <si>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</si>
  <si>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</si>
  <si>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</si>
  <si>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</si>
  <si>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</si>
  <si>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</si>
  <si>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</si>
  <si>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</si>
  <si>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</si>
  <si>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</si>
  <si>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</si>
  <si>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</si>
  <si>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</si>
  <si>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</si>
  <si>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</si>
  <si>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</si>
  <si>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</si>
  <si>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</si>
  <si>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</si>
  <si>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</si>
  <si>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</si>
  <si>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</si>
  <si>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</si>
  <si>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</si>
  <si>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</si>
  <si>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</si>
  <si>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</si>
  <si>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</si>
  <si>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</si>
  <si>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</si>
  <si>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</si>
  <si>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</si>
  <si>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</si>
  <si>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</si>
  <si>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</si>
  <si>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</si>
  <si>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</si>
  <si>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</si>
  <si>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</si>
  <si>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</si>
  <si>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</si>
  <si>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</si>
  <si>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</si>
  <si>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</si>
  <si>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</si>
  <si>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</si>
  <si>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</si>
  <si>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</si>
  <si>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</si>
  <si>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</si>
  <si>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</si>
  <si>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</si>
  <si>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</si>
  <si>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</si>
  <si>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</si>
  <si>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</si>
  <si>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</si>
  <si>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</si>
  <si>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</si>
  <si>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</si>
  <si>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</si>
  <si>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</si>
  <si>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</si>
  <si>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</si>
  <si>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</si>
  <si>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</si>
  <si>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</si>
  <si>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</si>
  <si>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</si>
  <si>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</si>
  <si>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</si>
  <si>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</si>
  <si>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</si>
  <si>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</si>
  <si>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</si>
  <si>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</si>
  <si>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</si>
  <si>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</si>
  <si>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</si>
  <si>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</si>
  <si>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</si>
  <si>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</si>
  <si>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</si>
  <si>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</si>
  <si>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</si>
  <si>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</si>
  <si>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</si>
  <si>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</si>
  <si>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</si>
  <si>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</si>
  <si>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</si>
  <si>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</si>
  <si>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</si>
  <si>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</si>
  <si>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</si>
  <si>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</si>
  <si>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</si>
  <si>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</si>
  <si>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</si>
  <si>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</si>
  <si>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</si>
  <si>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</si>
  <si>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</si>
  <si>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</si>
  <si>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</si>
  <si>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</si>
  <si>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</si>
  <si>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</si>
  <si>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</si>
  <si>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</si>
  <si>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</si>
  <si>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</si>
  <si>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</si>
  <si>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</si>
  <si>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</si>
  <si>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</si>
  <si>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</si>
  <si>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</si>
  <si>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</si>
  <si>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</si>
  <si>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</si>
  <si>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</si>
  <si>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</si>
  <si>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</si>
  <si>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</si>
  <si>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</si>
  <si>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</si>
  <si>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</si>
  <si>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</si>
  <si>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</si>
  <si>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</si>
  <si>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</si>
  <si>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</si>
  <si>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</si>
  <si>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</si>
  <si>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</si>
  <si>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</si>
  <si>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</si>
  <si>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</si>
  <si>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</si>
  <si>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</si>
  <si>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</si>
  <si>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</si>
  <si>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</si>
  <si>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</si>
  <si>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</si>
  <si>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</si>
  <si>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</si>
  <si>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</si>
  <si>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</si>
  <si>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</si>
  <si>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</si>
  <si>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</si>
  <si>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</si>
  <si>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</si>
  <si>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</si>
  <si>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</si>
  <si>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</si>
  <si>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</si>
  <si>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</si>
  <si>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</si>
  <si>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</si>
  <si>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</si>
  <si>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</si>
  <si>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</si>
  <si>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</si>
  <si>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</si>
  <si>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</si>
  <si>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</si>
  <si>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</si>
  <si>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</si>
  <si>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</si>
  <si>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</si>
  <si>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</si>
  <si>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</si>
  <si>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</si>
  <si>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</si>
  <si>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</si>
  <si>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</si>
  <si>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</si>
  <si>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</si>
  <si>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</si>
  <si>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</si>
  <si>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</si>
  <si>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</si>
  <si>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</si>
  <si>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</si>
  <si>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</si>
  <si>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</si>
  <si>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</si>
  <si>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</si>
  <si>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</si>
  <si>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</si>
  <si>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</si>
  <si>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</si>
  <si>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</si>
  <si>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</si>
  <si>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</si>
  <si>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</si>
  <si>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</si>
  <si>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</si>
  <si>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</si>
  <si>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</si>
  <si>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</si>
  <si>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</si>
  <si>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</si>
  <si>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</si>
  <si>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</si>
  <si>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</si>
  <si>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</si>
  <si>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</si>
  <si>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</si>
  <si>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</si>
  <si>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</si>
  <si>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</si>
  <si>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</si>
  <si>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</si>
  <si>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</si>
  <si>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</si>
  <si>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</si>
  <si>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</si>
  <si>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</si>
  <si>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</si>
  <si>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</si>
  <si>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</si>
  <si>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</si>
  <si>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</si>
  <si>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</si>
  <si>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</si>
  <si>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</si>
  <si>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</si>
  <si>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</si>
  <si>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</si>
  <si>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</si>
  <si>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</si>
  <si>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</si>
  <si>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</si>
  <si>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</si>
  <si>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</si>
  <si>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</si>
  <si>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</si>
  <si>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</si>
  <si>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</si>
  <si>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</si>
  <si>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</si>
  <si>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</si>
  <si>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</si>
  <si>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</si>
  <si>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</si>
  <si>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</si>
  <si>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</si>
  <si>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</si>
  <si>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</si>
  <si>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</si>
  <si>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</si>
  <si>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</si>
  <si>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</si>
  <si>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</si>
  <si>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</si>
  <si>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</si>
  <si>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</si>
  <si>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</si>
  <si>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</si>
  <si>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</si>
  <si>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</si>
  <si>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</si>
  <si>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</si>
  <si>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</si>
  <si>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</si>
  <si>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</si>
  <si>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</si>
  <si>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</si>
  <si>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</si>
  <si>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</si>
  <si>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</si>
  <si>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</si>
  <si>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</si>
  <si>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</si>
  <si>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</si>
  <si>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</si>
  <si>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</si>
  <si>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</si>
  <si>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</si>
  <si>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</si>
  <si>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</si>
  <si>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</si>
  <si>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</si>
  <si>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</si>
  <si>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</si>
  <si>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</si>
  <si>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</si>
  <si>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</si>
  <si>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</si>
  <si>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</si>
  <si>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</si>
  <si>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</si>
  <si>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</si>
  <si>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</si>
  <si>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</si>
  <si>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</si>
  <si>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</si>
  <si>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</si>
  <si>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</si>
  <si>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</si>
  <si>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</si>
  <si>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</si>
  <si>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</si>
  <si>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</si>
  <si>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</si>
  <si>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</si>
  <si>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</si>
  <si>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</si>
  <si>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</si>
  <si>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</si>
  <si>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</si>
  <si>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</si>
  <si>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</si>
  <si>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</si>
  <si>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</si>
  <si>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</si>
  <si>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</si>
  <si>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</si>
  <si>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</si>
  <si>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</si>
  <si>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</si>
  <si>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</si>
  <si>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</si>
  <si>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</si>
  <si>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</si>
  <si>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</si>
  <si>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</si>
  <si>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</si>
  <si>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</si>
  <si>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</si>
  <si>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</si>
  <si>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</si>
  <si>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</si>
  <si>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</si>
  <si>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</si>
  <si>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</si>
  <si>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</si>
  <si>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</si>
  <si>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</si>
  <si>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</si>
  <si>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</si>
  <si>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</si>
  <si>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</si>
  <si>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</si>
  <si>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</si>
  <si>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</si>
  <si>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</si>
  <si>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</si>
  <si>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</si>
  <si>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</si>
  <si>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</si>
  <si>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</si>
  <si>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</si>
  <si>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</si>
  <si>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</si>
  <si>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</si>
  <si>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</si>
  <si>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</si>
  <si>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</si>
  <si>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</si>
  <si>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</si>
  <si>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</si>
  <si>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</si>
  <si>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</si>
  <si>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</si>
  <si>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</si>
  <si>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</si>
  <si>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</si>
  <si>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</si>
  <si>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</si>
  <si>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</si>
  <si>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</si>
  <si>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</si>
  <si>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</si>
  <si>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</si>
  <si>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</si>
  <si>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</si>
  <si>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</si>
  <si>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</si>
  <si>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</si>
  <si>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</si>
  <si>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</si>
  <si>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</si>
  <si>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</si>
  <si>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</si>
  <si>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</si>
  <si>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</si>
  <si>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</si>
  <si>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</si>
  <si>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</si>
  <si>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</si>
  <si>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</si>
  <si>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</si>
  <si>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</si>
  <si>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</si>
  <si>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</si>
  <si>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</si>
  <si>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</si>
  <si>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</si>
  <si>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</si>
  <si>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</si>
  <si>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</si>
  <si>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</si>
  <si>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</si>
  <si>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</si>
  <si>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</si>
  <si>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</si>
  <si>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</si>
  <si>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</si>
  <si>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</si>
  <si>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</si>
  <si>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</si>
  <si>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</si>
  <si>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</si>
  <si>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</si>
  <si>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</si>
  <si>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</si>
  <si>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</si>
  <si>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</si>
  <si>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</si>
  <si>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</si>
  <si>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</si>
  <si>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</si>
  <si>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</si>
  <si>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</si>
  <si>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</si>
  <si>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</si>
  <si>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</si>
  <si>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</si>
  <si>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</si>
  <si>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</si>
  <si>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</si>
  <si>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</si>
  <si>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</si>
  <si>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</si>
  <si>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</si>
  <si>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</si>
  <si>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</si>
  <si>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</si>
  <si>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</si>
  <si>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</si>
  <si>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</si>
  <si>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</si>
  <si>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</si>
  <si>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</si>
  <si>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</si>
  <si>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</si>
  <si>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</si>
  <si>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</si>
  <si>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</si>
  <si>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</si>
  <si>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</si>
  <si>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</si>
  <si>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</si>
  <si>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</si>
  <si>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</si>
  <si>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</si>
  <si>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</si>
  <si>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</si>
  <si>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</si>
  <si>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</si>
  <si>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</si>
  <si>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</si>
  <si>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</si>
  <si>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</si>
  <si>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</si>
  <si>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</si>
  <si>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</si>
  <si>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</si>
  <si>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</si>
  <si>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</si>
  <si>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</si>
  <si>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</si>
  <si>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</si>
  <si>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</si>
  <si>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</si>
  <si>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</si>
  <si>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</si>
  <si>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</si>
  <si>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</si>
  <si>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</si>
  <si>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</si>
  <si>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</si>
  <si>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</si>
  <si>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</si>
  <si>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</si>
  <si>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</si>
  <si>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</si>
  <si>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</si>
  <si>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</si>
  <si>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</si>
  <si>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</si>
  <si>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</si>
  <si>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</si>
  <si>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</si>
  <si>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</si>
  <si>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</si>
  <si>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</si>
  <si>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</si>
  <si>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</si>
  <si>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</si>
  <si>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</si>
  <si>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</si>
  <si>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</si>
  <si>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</si>
  <si>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</si>
  <si>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</si>
  <si>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</si>
  <si>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</si>
  <si>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</si>
  <si>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</si>
  <si>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</si>
  <si>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</si>
  <si>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</si>
  <si>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</si>
  <si>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</si>
  <si>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</si>
  <si>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</si>
  <si>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</si>
  <si>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</si>
  <si>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</si>
  <si>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</si>
  <si>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</si>
  <si>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</si>
  <si>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</si>
  <si>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</si>
  <si>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</si>
  <si>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</si>
  <si>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</si>
  <si>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</si>
  <si>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</si>
  <si>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</si>
  <si>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</si>
  <si>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</si>
  <si>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</si>
  <si>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</si>
  <si>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</si>
  <si>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</si>
  <si>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</si>
  <si>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</si>
  <si>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</si>
  <si>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</si>
  <si>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</si>
  <si>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</si>
  <si>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</si>
  <si>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</si>
  <si>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</si>
  <si>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</si>
  <si>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</si>
  <si>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</si>
  <si>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</si>
  <si>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</si>
  <si>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</si>
  <si>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</si>
  <si>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</si>
  <si>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</si>
  <si>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</si>
  <si>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</si>
  <si>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</si>
  <si>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</si>
  <si>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</si>
  <si>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</si>
  <si>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</si>
  <si>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</si>
  <si>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</si>
  <si>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</si>
  <si>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</si>
  <si>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</si>
  <si>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</si>
  <si>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</si>
  <si>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</si>
  <si>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</si>
  <si>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</si>
  <si>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</si>
  <si>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</si>
  <si>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</si>
  <si>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</si>
  <si>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</si>
  <si>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</si>
  <si>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</si>
  <si>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</si>
  <si>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</si>
  <si>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</si>
  <si>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</si>
  <si>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</si>
  <si>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</si>
  <si>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</si>
  <si>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</si>
  <si>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</si>
  <si>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</si>
  <si>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</si>
  <si>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</si>
  <si>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</si>
  <si>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</si>
  <si>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</si>
  <si>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</si>
  <si>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</si>
  <si>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</si>
  <si>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</si>
  <si>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</si>
  <si>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</si>
  <si>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</si>
  <si>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</si>
  <si>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</si>
  <si>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</si>
  <si>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</si>
  <si>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</si>
  <si>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</si>
  <si>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</si>
  <si>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</si>
  <si>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</si>
  <si>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</si>
  <si>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</si>
  <si>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</si>
  <si>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</si>
  <si>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</si>
  <si>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</si>
  <si>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</si>
  <si>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</si>
  <si>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</si>
  <si>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</si>
  <si>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</si>
  <si>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</si>
  <si>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</si>
  <si>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</si>
  <si>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</si>
  <si>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</si>
  <si>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</si>
  <si>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</si>
  <si>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</si>
  <si>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</si>
  <si>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</si>
  <si>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</si>
  <si>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</si>
  <si>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</si>
  <si>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</si>
  <si>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</si>
  <si>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</si>
  <si>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</si>
  <si>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</si>
  <si>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</si>
  <si>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</si>
  <si>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</si>
  <si>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</si>
  <si>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</si>
  <si>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</si>
  <si>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</si>
  <si>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</si>
  <si>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</si>
  <si>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</si>
  <si>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</si>
  <si>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</si>
  <si>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</si>
  <si>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</si>
  <si>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</si>
  <si>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</si>
  <si>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</si>
  <si>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</si>
  <si>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</si>
  <si>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</si>
  <si>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</si>
  <si>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</si>
  <si>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</si>
  <si>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</si>
  <si>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</si>
  <si>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</si>
  <si>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</si>
  <si>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</si>
  <si>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</si>
  <si>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</si>
  <si>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</si>
  <si>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</si>
  <si>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</si>
  <si>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</si>
  <si>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</si>
  <si>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</si>
  <si>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</si>
  <si>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</si>
  <si>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</si>
  <si>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</si>
  <si>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</si>
  <si>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</si>
  <si>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</si>
  <si>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</si>
  <si>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</si>
  <si>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</si>
  <si>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</si>
  <si>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</si>
  <si>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</si>
  <si>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</si>
  <si>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</si>
  <si>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</si>
  <si>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</si>
  <si>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</si>
  <si>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</si>
  <si>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</si>
  <si>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</si>
  <si>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</si>
  <si>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</si>
  <si>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</si>
  <si>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</si>
  <si>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</si>
  <si>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</si>
  <si>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</si>
  <si>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</si>
  <si>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</si>
  <si>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</si>
  <si>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</si>
  <si>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</si>
  <si>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</si>
  <si>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</si>
  <si>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</si>
  <si>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</si>
  <si>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</si>
  <si>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</si>
  <si>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</si>
  <si>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</si>
  <si>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</si>
  <si>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</si>
  <si>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</si>
  <si>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</si>
  <si>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</si>
  <si>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</si>
  <si>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</si>
  <si>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</si>
  <si>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</si>
  <si>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</si>
  <si>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</si>
  <si>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</si>
  <si>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</si>
  <si>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</si>
  <si>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</si>
  <si>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</si>
  <si>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</si>
  <si>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</si>
  <si>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</si>
  <si>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</si>
  <si>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</si>
  <si>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</si>
  <si>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</si>
  <si>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</si>
  <si>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</si>
  <si>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</si>
  <si>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</si>
  <si>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</si>
  <si>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</si>
  <si>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</si>
  <si>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</si>
  <si>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</si>
  <si>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</si>
  <si>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</si>
  <si>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</si>
  <si>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</si>
  <si>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</si>
  <si>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</si>
  <si>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</si>
  <si>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</si>
  <si>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</si>
  <si>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</si>
  <si>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</si>
  <si>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</si>
  <si>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</si>
  <si>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</si>
  <si>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</si>
  <si>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</si>
  <si>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</si>
  <si>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</si>
  <si>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</si>
  <si>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</si>
  <si>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</si>
  <si>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</si>
  <si>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</si>
  <si>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</si>
  <si>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</si>
  <si>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</si>
  <si>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</si>
  <si>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</si>
  <si>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</si>
  <si>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</si>
  <si>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</si>
  <si>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</si>
  <si>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</si>
  <si>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</si>
  <si>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</si>
  <si>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</si>
  <si>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</si>
  <si>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</si>
  <si>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</si>
  <si>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</si>
  <si>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</si>
  <si>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</si>
  <si>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</si>
  <si>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</si>
  <si>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</si>
  <si>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</si>
  <si>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</si>
  <si>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</si>
  <si>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</si>
  <si>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</si>
  <si>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</si>
  <si>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</si>
  <si>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</si>
  <si>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</si>
  <si>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</si>
  <si>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</si>
  <si>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</si>
  <si>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</si>
  <si>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</si>
  <si>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</si>
  <si>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</si>
  <si>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</si>
  <si>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</si>
  <si>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</si>
  <si>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</si>
  <si>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</si>
  <si>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</si>
  <si>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</si>
  <si>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</si>
  <si>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</si>
  <si>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</si>
  <si>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</si>
  <si>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</si>
  <si>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</si>
  <si>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</si>
  <si>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</si>
  <si>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</si>
  <si>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</si>
  <si>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</si>
  <si>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</si>
  <si>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</si>
  <si>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</si>
  <si>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</si>
  <si>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</si>
  <si>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</si>
  <si>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</si>
  <si>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</si>
  <si>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</si>
  <si>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</si>
  <si>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</si>
  <si>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</si>
  <si>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</si>
  <si>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</si>
  <si>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</si>
  <si>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</si>
  <si>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</si>
  <si>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</si>
  <si>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</si>
  <si>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</si>
  <si>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</si>
  <si>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</si>
  <si>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</si>
  <si>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</si>
  <si>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</si>
  <si>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</si>
  <si>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</si>
  <si>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</si>
  <si>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</si>
  <si>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</si>
  <si>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</si>
  <si>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</si>
  <si>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</si>
  <si>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</si>
  <si>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</si>
  <si>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</si>
  <si>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</si>
  <si>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</si>
  <si>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</si>
  <si>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</si>
  <si>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</si>
  <si>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</si>
  <si>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</si>
  <si>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</si>
  <si>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</si>
  <si>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</si>
  <si>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</si>
  <si>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</si>
  <si>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</si>
  <si>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</si>
  <si>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</si>
  <si>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</si>
  <si>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</si>
  <si>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</si>
  <si>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</si>
  <si>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</si>
  <si>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</si>
  <si>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</si>
  <si>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</si>
  <si>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</si>
  <si>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</si>
  <si>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</si>
  <si>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</si>
  <si>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</si>
  <si>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</si>
  <si>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</si>
  <si>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</si>
  <si>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</si>
  <si>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</si>
  <si>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</si>
  <si>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</si>
  <si>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</si>
  <si>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</si>
  <si>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</si>
  <si>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</si>
  <si>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</si>
  <si>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</si>
  <si>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</si>
  <si>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</si>
  <si>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</si>
  <si>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</si>
  <si>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</si>
  <si>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</si>
  <si>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</si>
  <si>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</si>
  <si>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</si>
  <si>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</si>
  <si>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</si>
  <si>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</si>
  <si>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</si>
  <si>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</si>
  <si>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</si>
  <si>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</si>
  <si>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</si>
  <si>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</si>
  <si>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</si>
  <si>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</si>
  <si>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</si>
  <si>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</si>
  <si>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</si>
  <si>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</si>
  <si>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</si>
  <si>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</si>
  <si>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</si>
  <si>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</si>
  <si>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</si>
  <si>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</si>
  <si>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</si>
  <si>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</si>
  <si>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</si>
  <si>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</si>
  <si>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</si>
  <si>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</si>
  <si>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</si>
  <si>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</si>
  <si>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</si>
  <si>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</si>
  <si>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</si>
  <si>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</si>
  <si>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</si>
  <si>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</si>
  <si>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</si>
  <si>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</si>
  <si>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</si>
  <si>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</si>
  <si>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</si>
  <si>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</si>
  <si>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</si>
  <si>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</si>
  <si>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</si>
  <si>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</si>
  <si>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</si>
  <si>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</si>
  <si>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</si>
  <si>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</si>
  <si>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</si>
  <si>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</si>
  <si>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</si>
  <si>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</si>
  <si>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</si>
  <si>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</si>
  <si>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</si>
  <si>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</si>
  <si>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</si>
  <si>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</si>
  <si>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</si>
  <si>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</si>
  <si>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</si>
  <si>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</si>
  <si>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</si>
  <si>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</si>
  <si>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</si>
  <si>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</si>
  <si>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</si>
  <si>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</si>
  <si>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</si>
  <si>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</si>
  <si>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</si>
  <si>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</si>
  <si>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</si>
  <si>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</si>
  <si>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</si>
  <si>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</si>
  <si>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</si>
  <si>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</si>
  <si>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</si>
  <si>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</si>
  <si>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</si>
  <si>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</si>
  <si>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</si>
  <si>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</si>
  <si>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</si>
  <si>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</si>
  <si>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</si>
  <si>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</si>
  <si>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</si>
  <si>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</si>
  <si>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</si>
  <si>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</si>
  <si>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</si>
  <si>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</si>
  <si>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</si>
  <si>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</si>
  <si>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</si>
  <si>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</si>
  <si>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</si>
  <si>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</si>
  <si>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</si>
  <si>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</si>
  <si>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</si>
  <si>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</si>
  <si>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</si>
  <si>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</si>
  <si>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</si>
  <si>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</si>
  <si>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</si>
  <si>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</si>
  <si>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</si>
  <si>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</si>
  <si>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</si>
  <si>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</si>
  <si>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</si>
  <si>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</si>
  <si>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</si>
  <si>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</si>
  <si>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</si>
  <si>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</si>
  <si>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</si>
  <si>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</si>
  <si>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</si>
  <si>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</si>
  <si>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</si>
  <si>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</si>
  <si>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</si>
  <si>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</si>
  <si>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</si>
  <si>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</si>
  <si>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</si>
  <si>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</si>
  <si>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</si>
  <si>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</si>
  <si>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</si>
  <si>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</si>
  <si>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</si>
  <si>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</si>
  <si>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</si>
  <si>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</si>
  <si>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</si>
  <si>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</si>
  <si>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</si>
  <si>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</si>
  <si>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</si>
  <si>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</si>
  <si>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</si>
  <si>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</si>
  <si>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</si>
  <si>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</si>
  <si>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</si>
  <si>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</si>
  <si>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</si>
  <si>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</si>
  <si>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</si>
  <si>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</si>
  <si>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</si>
  <si>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</si>
  <si>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</si>
  <si>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</si>
  <si>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</si>
  <si>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</si>
  <si>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</si>
  <si>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</si>
  <si>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</si>
  <si>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</si>
  <si>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</si>
  <si>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</si>
  <si>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</si>
  <si>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</si>
  <si>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</si>
  <si>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</si>
  <si>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</si>
  <si>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</si>
  <si>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</si>
  <si>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</si>
  <si>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</si>
  <si>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</si>
  <si>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</si>
  <si>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</si>
  <si>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</si>
  <si>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</si>
  <si>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</si>
  <si>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</si>
  <si>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</si>
  <si>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</si>
  <si>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</si>
  <si>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</si>
  <si>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</si>
  <si>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</si>
  <si>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</si>
  <si>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</si>
  <si>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</si>
  <si>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</si>
  <si>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</si>
  <si>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</si>
  <si>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</si>
  <si>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</si>
  <si>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</si>
  <si>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</si>
  <si>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</si>
  <si>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</si>
  <si>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</si>
  <si>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</si>
  <si>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</si>
  <si>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</si>
  <si>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</si>
  <si>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</si>
  <si>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</si>
  <si>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</si>
  <si>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</si>
  <si>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</si>
  <si>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</si>
  <si>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</si>
  <si>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</si>
  <si>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</si>
  <si>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</si>
  <si>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</si>
  <si>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</si>
  <si>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</si>
  <si>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</si>
  <si>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</si>
  <si>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</si>
  <si>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</si>
  <si>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</si>
  <si>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</si>
  <si>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</si>
  <si>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</si>
  <si>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</si>
  <si>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</si>
  <si>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</si>
  <si>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</si>
  <si>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</si>
  <si>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</si>
  <si>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</si>
  <si>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</si>
  <si>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</si>
  <si>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</si>
  <si>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</si>
  <si>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</si>
  <si>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</si>
  <si>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</si>
  <si>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</si>
  <si>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</si>
  <si>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</si>
  <si>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</si>
  <si>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</si>
  <si>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</si>
  <si>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</si>
  <si>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</si>
  <si>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</si>
  <si>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</si>
  <si>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</si>
  <si>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</si>
  <si>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</si>
  <si>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</si>
  <si>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</si>
  <si>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</si>
  <si>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</si>
  <si>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</si>
  <si>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</si>
  <si>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</si>
  <si>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</si>
  <si>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</si>
  <si>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</si>
  <si>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</si>
  <si>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</si>
  <si>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</si>
  <si>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</si>
  <si>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</si>
  <si>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</si>
  <si>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</si>
  <si>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</si>
  <si>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</si>
  <si>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</si>
  <si>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</si>
  <si>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</si>
  <si>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</si>
  <si>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</si>
  <si>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</si>
  <si>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</si>
  <si>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</si>
  <si>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</si>
  <si>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</si>
  <si>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</si>
  <si>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</si>
  <si>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</si>
  <si>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</si>
  <si>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</si>
  <si>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</si>
  <si>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</si>
  <si>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</si>
  <si>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</si>
  <si>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</si>
  <si>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</si>
  <si>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</si>
  <si>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</si>
  <si>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</si>
  <si>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</si>
  <si>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</si>
  <si>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</si>
  <si>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</si>
  <si>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</si>
  <si>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</si>
  <si>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</si>
  <si>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</si>
  <si>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</si>
  <si>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</si>
  <si>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</si>
  <si>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</si>
  <si>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</si>
  <si>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</si>
  <si>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</si>
  <si>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</si>
  <si>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</si>
  <si>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</si>
  <si>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</si>
  <si>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</si>
  <si>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</si>
  <si>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</si>
  <si>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</si>
  <si>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</si>
  <si>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</si>
  <si>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</si>
  <si>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</si>
  <si>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</si>
  <si>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</si>
  <si>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</si>
  <si>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</si>
  <si>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</si>
  <si>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</si>
  <si>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</si>
  <si>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</si>
  <si>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</si>
  <si>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</si>
  <si>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</si>
  <si>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</si>
  <si>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</si>
  <si>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</si>
  <si>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</si>
  <si>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</si>
  <si>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</si>
  <si>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</si>
  <si>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</si>
  <si>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</si>
  <si>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</si>
  <si>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</si>
  <si>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</si>
  <si>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</si>
  <si>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</si>
  <si>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</si>
  <si>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</si>
  <si>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</si>
  <si>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</si>
  <si>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</si>
  <si>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</si>
  <si>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</si>
  <si>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</si>
  <si>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</si>
  <si>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</si>
  <si>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</si>
  <si>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</si>
  <si>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</si>
  <si>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</si>
  <si>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</si>
  <si>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</si>
  <si>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</si>
  <si>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</si>
  <si>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</si>
  <si>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</si>
  <si>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</si>
  <si>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</si>
  <si>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</si>
  <si>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</si>
  <si>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</si>
  <si>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</si>
  <si>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</si>
  <si>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</si>
  <si>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</si>
  <si>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</si>
  <si>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</si>
  <si>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</si>
  <si>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</si>
  <si>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</si>
  <si>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</si>
  <si>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</si>
  <si>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</si>
  <si>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</si>
  <si>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</si>
  <si>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</si>
  <si>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</si>
  <si>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</si>
  <si>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</si>
  <si>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</si>
  <si>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</si>
  <si>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</si>
  <si>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</si>
  <si>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</si>
  <si>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</si>
  <si>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</si>
  <si>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</si>
  <si>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</si>
  <si>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</si>
  <si>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</si>
  <si>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</si>
  <si>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</si>
  <si>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</si>
  <si>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</si>
  <si>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</si>
  <si>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</si>
  <si>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</si>
  <si>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</si>
  <si>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</si>
  <si>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</si>
  <si>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</si>
  <si>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</si>
  <si>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</si>
  <si>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</si>
  <si>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</si>
  <si>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</si>
  <si>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</si>
  <si>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</si>
  <si>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</si>
  <si>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</si>
  <si>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</si>
  <si>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</si>
  <si>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</si>
  <si>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</si>
  <si>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</si>
  <si>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</si>
  <si>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</si>
  <si>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</si>
  <si>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</si>
  <si>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</si>
  <si>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</si>
  <si>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</si>
  <si>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</si>
  <si>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</si>
  <si>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</si>
  <si>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</si>
  <si>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</si>
  <si>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</si>
  <si>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</si>
  <si>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</si>
  <si>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</si>
  <si>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</si>
  <si>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</si>
  <si>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</si>
  <si>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</si>
  <si>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</si>
  <si>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</si>
  <si>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</si>
  <si>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</si>
  <si>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</si>
  <si>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</si>
  <si>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</si>
  <si>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</si>
  <si>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</si>
  <si>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</si>
  <si>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</si>
  <si>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</si>
  <si>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</si>
  <si>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</si>
  <si>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</si>
  <si>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</si>
  <si>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</si>
  <si>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</si>
  <si>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</si>
  <si>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</si>
  <si>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</si>
  <si>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</si>
  <si>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</si>
  <si>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</si>
  <si>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</si>
  <si>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</si>
  <si>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</si>
  <si>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</si>
  <si>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</si>
  <si>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</si>
  <si>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</si>
  <si>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</si>
  <si>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</si>
  <si>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</si>
  <si>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</si>
  <si>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</si>
  <si>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</si>
  <si>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</si>
  <si>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</si>
  <si>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</si>
  <si>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</si>
  <si>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</si>
  <si>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</si>
  <si>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</si>
  <si>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</si>
  <si>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</si>
  <si>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</si>
  <si>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</si>
  <si>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</si>
  <si>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</si>
  <si>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</si>
  <si>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</si>
  <si>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</si>
  <si>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</si>
  <si>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</si>
  <si>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</si>
  <si>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</si>
  <si>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</si>
  <si>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</si>
  <si>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</si>
  <si>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</si>
  <si>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</si>
  <si>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</si>
  <si>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</si>
  <si>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</si>
  <si>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</si>
  <si>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</si>
  <si>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</si>
  <si>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</si>
  <si>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</si>
  <si>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</si>
  <si>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</si>
  <si>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</si>
  <si>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</si>
  <si>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</si>
  <si>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</si>
  <si>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</si>
  <si>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</si>
  <si>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</si>
  <si>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</si>
  <si>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</si>
  <si>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</si>
  <si>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</si>
  <si>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</si>
  <si>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</si>
  <si>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</si>
  <si>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</si>
  <si>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</si>
  <si>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</si>
  <si>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</si>
  <si>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</si>
  <si>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</si>
  <si>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</si>
  <si>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</si>
  <si>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</si>
  <si>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</si>
  <si>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</si>
  <si>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</si>
  <si>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</si>
  <si>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</si>
  <si>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</si>
  <si>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</si>
  <si>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</si>
  <si>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</si>
  <si>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</si>
  <si>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</si>
  <si>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</si>
  <si>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</si>
  <si>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</si>
  <si>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</si>
  <si>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</si>
  <si>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</si>
  <si>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</si>
  <si>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</si>
  <si>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</si>
  <si>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</si>
  <si>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</si>
  <si>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</si>
  <si>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</si>
  <si>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</si>
  <si>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</si>
  <si>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</si>
  <si>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</si>
  <si>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</si>
  <si>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</si>
  <si>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</si>
  <si>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</si>
  <si>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</si>
  <si>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</si>
  <si>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</si>
  <si>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</si>
  <si>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</si>
  <si>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</si>
  <si>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</si>
  <si>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</si>
  <si>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</si>
  <si>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</si>
  <si>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</si>
  <si>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</si>
  <si>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</si>
  <si>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</si>
  <si>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</si>
  <si>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</si>
  <si>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</si>
  <si>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</si>
  <si>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</si>
  <si>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</si>
  <si>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</si>
  <si>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</si>
  <si>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</si>
  <si>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</si>
  <si>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</si>
  <si>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</si>
  <si>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</si>
  <si>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</si>
  <si>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</si>
  <si>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</si>
  <si>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</si>
  <si>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</si>
  <si>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</si>
  <si>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</si>
  <si>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</si>
  <si>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</si>
  <si>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</si>
  <si>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</si>
  <si>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</si>
  <si>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</si>
  <si>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</si>
  <si>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</si>
  <si>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</si>
  <si>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</si>
  <si>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</si>
  <si>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</si>
  <si>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</si>
  <si>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</si>
  <si>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</si>
  <si>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</si>
  <si>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</si>
  <si>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</si>
  <si>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</si>
  <si>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</si>
  <si>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</si>
  <si>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</si>
  <si>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</si>
  <si>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</si>
  <si>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</si>
  <si>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</si>
  <si>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</si>
  <si>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</si>
  <si>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</si>
  <si>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</si>
  <si>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</si>
  <si>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</si>
  <si>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</si>
  <si>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</si>
  <si>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</si>
  <si>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</si>
  <si>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</si>
  <si>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</si>
  <si>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</si>
  <si>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</si>
  <si>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</si>
  <si>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</si>
  <si>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</si>
  <si>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</si>
  <si>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</si>
  <si>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</si>
  <si>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</si>
  <si>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</si>
  <si>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</si>
  <si>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</si>
  <si>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</si>
  <si>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</si>
  <si>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</si>
  <si>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</si>
  <si>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</si>
  <si>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</si>
  <si>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</si>
  <si>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</si>
  <si>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2021-27-10001071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</si>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</sst>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8" zoomScale="85" zoomScaleNormal="85" zoomScaleSheetLayoutView="40" zoomScalePageLayoutView="40" workbookViewId="0">
      <selection activeCell="J33" sqref="J3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2706</v>
      </c>
      <c r="D15" s="35"/>
      <c r="E15" s="35"/>
      <c r="F15" s="5"/>
      <c r="G15" s="32" t="s">
        <v>1168</v>
      </c>
      <c r="H15" s="103" t="s">
        <v>628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187"/>
      <c r="I20" s="148" t="s">
        <v>628</v>
      </c>
      <c r="J20" s="149" t="s">
        <v>631</v>
      </c>
      <c r="K20" s="150">
        <v>2088292850</v>
      </c>
      <c r="L20" s="151">
        <v>44212</v>
      </c>
      <c r="M20" s="151">
        <v>44561</v>
      </c>
      <c r="N20" s="135">
        <f>+(M20-L20)/30</f>
        <v>11.633333333333333</v>
      </c>
      <c r="O20" s="138"/>
      <c r="U20" s="134"/>
      <c r="V20" s="105">
        <f ca="1">NOW()</f>
        <v>44189.421895370368</v>
      </c>
      <c r="W20" s="105">
        <f ca="1">NOW()</f>
        <v>44189.421895370368</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CORPORACIÓN LA NUEVA COLOMBIA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2707</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41" t="s">
        <v>4</v>
      </c>
      <c r="B43" s="242"/>
      <c r="C43" s="242"/>
      <c r="D43" s="242"/>
      <c r="E43" s="242"/>
      <c r="F43" s="242"/>
      <c r="G43" s="242"/>
      <c r="H43" s="242"/>
      <c r="I43" s="242"/>
      <c r="J43" s="242"/>
      <c r="K43" s="242"/>
      <c r="L43" s="242"/>
      <c r="M43" s="242"/>
      <c r="N43" s="242"/>
      <c r="O43" s="243"/>
      <c r="P43" s="76"/>
    </row>
    <row r="44" spans="1:16" ht="15" customHeight="1" x14ac:dyDescent="0.25">
      <c r="A44" s="244" t="s">
        <v>2655</v>
      </c>
      <c r="B44" s="245"/>
      <c r="C44" s="245"/>
      <c r="D44" s="245"/>
      <c r="E44" s="245"/>
      <c r="F44" s="245"/>
      <c r="G44" s="245"/>
      <c r="H44" s="245"/>
      <c r="I44" s="245"/>
      <c r="J44" s="245"/>
      <c r="K44" s="245"/>
      <c r="L44" s="245"/>
      <c r="M44" s="245"/>
      <c r="N44" s="245"/>
      <c r="O44" s="246"/>
    </row>
    <row r="45" spans="1:16" x14ac:dyDescent="0.25">
      <c r="A45" s="247"/>
      <c r="B45" s="248"/>
      <c r="C45" s="248"/>
      <c r="D45" s="248"/>
      <c r="E45" s="248"/>
      <c r="F45" s="248"/>
      <c r="G45" s="248"/>
      <c r="H45" s="248"/>
      <c r="I45" s="248"/>
      <c r="J45" s="248"/>
      <c r="K45" s="248"/>
      <c r="L45" s="248"/>
      <c r="M45" s="248"/>
      <c r="N45" s="248"/>
      <c r="O45" s="24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c r="N53" s="115" t="s">
        <v>2634</v>
      </c>
      <c r="O53" s="115"/>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c r="N54" s="115" t="s">
        <v>2634</v>
      </c>
      <c r="O54" s="115"/>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c r="N55" s="115" t="s">
        <v>1151</v>
      </c>
      <c r="O55" s="115"/>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c r="N56" s="124" t="s">
        <v>1151</v>
      </c>
      <c r="O56" s="115"/>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67"/>
      <c r="N57" s="124" t="s">
        <v>1151</v>
      </c>
      <c r="O57" s="65"/>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67"/>
      <c r="N58" s="124" t="s">
        <v>1151</v>
      </c>
      <c r="O58" s="65"/>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67"/>
      <c r="N59" s="124" t="s">
        <v>1151</v>
      </c>
      <c r="O59" s="65"/>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67"/>
      <c r="N60" s="124" t="s">
        <v>1151</v>
      </c>
      <c r="O60" s="65"/>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67"/>
      <c r="N61" s="124" t="s">
        <v>1151</v>
      </c>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1" t="s">
        <v>2633</v>
      </c>
      <c r="B109" s="242"/>
      <c r="C109" s="242"/>
      <c r="D109" s="242"/>
      <c r="E109" s="242"/>
      <c r="F109" s="242"/>
      <c r="G109" s="242"/>
      <c r="H109" s="242"/>
      <c r="I109" s="242"/>
      <c r="J109" s="242"/>
      <c r="K109" s="242"/>
      <c r="L109" s="242"/>
      <c r="M109" s="242"/>
      <c r="N109" s="242"/>
      <c r="O109" s="243"/>
      <c r="P109" s="76"/>
    </row>
    <row r="110" spans="1:16" ht="15" customHeight="1" x14ac:dyDescent="0.25">
      <c r="A110" s="244" t="s">
        <v>2656</v>
      </c>
      <c r="B110" s="245"/>
      <c r="C110" s="245"/>
      <c r="D110" s="245"/>
      <c r="E110" s="245"/>
      <c r="F110" s="245"/>
      <c r="G110" s="245"/>
      <c r="H110" s="245"/>
      <c r="I110" s="245"/>
      <c r="J110" s="245"/>
      <c r="K110" s="245"/>
      <c r="L110" s="245"/>
      <c r="M110" s="245"/>
      <c r="N110" s="245"/>
      <c r="O110" s="246"/>
    </row>
    <row r="111" spans="1:16" ht="15.75" thickBot="1" x14ac:dyDescent="0.3">
      <c r="A111" s="247"/>
      <c r="B111" s="248"/>
      <c r="C111" s="248"/>
      <c r="D111" s="248"/>
      <c r="E111" s="248"/>
      <c r="F111" s="248"/>
      <c r="G111" s="248"/>
      <c r="H111" s="248"/>
      <c r="I111" s="248"/>
      <c r="J111" s="248"/>
      <c r="K111" s="248"/>
      <c r="L111" s="248"/>
      <c r="M111" s="248"/>
      <c r="N111" s="248"/>
      <c r="O111" s="249"/>
    </row>
    <row r="112" spans="1:16" s="1" customFormat="1" ht="26.25" customHeight="1" thickBot="1" x14ac:dyDescent="0.3">
      <c r="I112" s="229" t="s">
        <v>9</v>
      </c>
      <c r="J112" s="230"/>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35" t="s">
        <v>2614</v>
      </c>
      <c r="H165" s="235"/>
      <c r="I165" s="236" t="s">
        <v>1164</v>
      </c>
      <c r="J165" s="237"/>
      <c r="K165" s="237"/>
      <c r="L165" s="237"/>
      <c r="M165" s="237"/>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24" t="s">
        <v>2658</v>
      </c>
      <c r="C168" s="224"/>
      <c r="D168" s="224"/>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0.05</v>
      </c>
      <c r="O179" s="8"/>
      <c r="Q179" s="19"/>
      <c r="R179" s="158">
        <f>IF(M179&gt;0,SUM(L179+M179),"")</f>
        <v>0.05</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62648785.5</v>
      </c>
      <c r="F185" s="92"/>
      <c r="G185" s="93"/>
      <c r="H185" s="88"/>
      <c r="I185" s="90" t="s">
        <v>2627</v>
      </c>
      <c r="J185" s="165">
        <f>+SUM(M179:M183)</f>
        <v>0.05</v>
      </c>
      <c r="K185" s="203" t="s">
        <v>2628</v>
      </c>
      <c r="L185" s="203"/>
      <c r="M185" s="94">
        <f>+J185*(SUM(K20:K35))</f>
        <v>104414642.5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28" t="s">
        <v>2636</v>
      </c>
      <c r="C192" s="228"/>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2020-12-24T15:07:47Z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