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UCOL ICBF 2021\Manifestaciones de Interes\Choco\"/>
    </mc:Choice>
  </mc:AlternateContent>
  <xr:revisionPtr revIDLastSave="0" documentId="13_ncr:1_{0249706A-6AEF-4BB1-9B25-2672E271565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<sst xmlns="http://schemas.openxmlformats.org/spreadsheetml/2006/main" count="3133" uniqueCount="2708">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</sst>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4"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628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187"/>
      <c r="I20" s="148" t="s">
        <v>628</v>
      </c>
      <c r="J20" s="149" t="s">
        <v>645</v>
      </c>
      <c r="K20" s="150">
        <v>1600087300</v>
      </c>
      <c r="L20" s="151">
        <v>44212</v>
      </c>
      <c r="M20" s="151">
        <v>44561</v>
      </c>
      <c r="N20" s="135">
        <f>+(M20-L20)/30</f>
        <v>11.633333333333333</v>
      </c>
      <c r="O20" s="138"/>
      <c r="U20" s="134"/>
      <c r="V20" s="105">
        <f ca="1">NOW()</f>
        <v>44189.441727199075</v>
      </c>
      <c r="W20" s="105">
        <f ca="1">NOW()</f>
        <v>44189.441727199075</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CORPORACIÓN LA NUEVA COLOMBIA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2706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c r="N53" s="115" t="s">
        <v>2634</v>
      </c>
      <c r="O53" s="115"/>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c r="N54" s="115" t="s">
        <v>2634</v>
      </c>
      <c r="O54" s="115"/>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c r="N55" s="115" t="s">
        <v>1151</v>
      </c>
      <c r="O55" s="115"/>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c r="N56" s="124" t="s">
        <v>1151</v>
      </c>
      <c r="O56" s="115"/>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67"/>
      <c r="N57" s="124" t="s">
        <v>1151</v>
      </c>
      <c r="O57" s="65"/>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67"/>
      <c r="N58" s="124" t="s">
        <v>1151</v>
      </c>
      <c r="O58" s="65"/>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67"/>
      <c r="N59" s="124" t="s">
        <v>1151</v>
      </c>
      <c r="O59" s="65"/>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67"/>
      <c r="N60" s="124" t="s">
        <v>1151</v>
      </c>
      <c r="O60" s="65"/>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67"/>
      <c r="N61" s="124" t="s">
        <v>1151</v>
      </c>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0.05</v>
      </c>
      <c r="O179" s="8"/>
      <c r="Q179" s="19"/>
      <c r="R179" s="158">
        <f>IF(M179&gt;0,SUM(L179+M179),"")</f>
        <v>0.05</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48002619</v>
      </c>
      <c r="F185" s="92"/>
      <c r="G185" s="93"/>
      <c r="H185" s="88"/>
      <c r="I185" s="90" t="s">
        <v>2627</v>
      </c>
      <c r="J185" s="165">
        <f>+SUM(M179:M183)</f>
        <v>0.05</v>
      </c>
      <c r="K185" s="203" t="s">
        <v>2628</v>
      </c>
      <c r="L185" s="203"/>
      <c r="M185" s="94">
        <f>+J185*(SUM(K20:K35))</f>
        <v>80004365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2020-12-24T15:36:30Z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