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ICBF 2021\CONUCOL FINAL\CONUCOL ICBF 2021\Manifestaciones de Interes\CHOCO FER\2021-27-1000103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<sst xmlns="http://schemas.openxmlformats.org/spreadsheetml/2006/main" count="3141" uniqueCount="2708">
  <si>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</si>
  <si>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</si>
  <si>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</si>
  <si>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</si>
  <si>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</si>
  <si>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</si>
  <si>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</si>
  <si>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</si>
  <si>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</si>
  <si>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</si>
  <si>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</si>
  <si>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</si>
  <si>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</si>
  <si>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</si>
  <si>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</si>
  <si>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</si>
  <si>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</si>
  <si>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</si>
  <si>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</si>
  <si>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</si>
  <si>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</si>
  <si>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</si>
  <si>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</si>
  <si>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</si>
  <si>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</si>
  <si>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</si>
  <si>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</si>
  <si>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</si>
  <si>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</si>
  <si>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</si>
  <si>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</si>
  <si>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</si>
  <si>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</si>
  <si>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</si>
  <si>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</si>
  <si>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</si>
  <si>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</si>
  <si>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</si>
  <si>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</si>
  <si>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</si>
  <si>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</si>
  <si>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</si>
  <si>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</si>
  <si>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</si>
  <si>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</si>
  <si>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</si>
  <si>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</si>
  <si>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</si>
  <si>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</si>
  <si>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</si>
  <si>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</si>
  <si>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</si>
  <si>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</si>
  <si>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</si>
  <si>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</si>
  <si>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</si>
  <si>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</si>
  <si>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</si>
  <si>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</si>
  <si>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</si>
  <si>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</si>
  <si>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</si>
  <si>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</si>
  <si>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</si>
  <si>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</si>
  <si>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</si>
  <si>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</si>
  <si>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</si>
  <si>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</si>
  <si>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</si>
  <si>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</si>
  <si>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</si>
  <si>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</si>
  <si>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</si>
  <si>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</si>
  <si>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</si>
  <si>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</si>
  <si>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</si>
  <si>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</si>
  <si>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</si>
  <si>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</si>
  <si>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</si>
  <si>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</si>
  <si>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</si>
  <si>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</si>
  <si>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</si>
  <si>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</si>
  <si>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</si>
  <si>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</si>
  <si>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</si>
  <si>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</si>
  <si>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</si>
  <si>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</si>
  <si>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</si>
  <si>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</si>
  <si>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</si>
  <si>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</si>
  <si>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</si>
  <si>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</si>
  <si>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</si>
  <si>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</si>
  <si>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</si>
  <si>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</si>
  <si>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</si>
  <si>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</si>
  <si>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</si>
  <si>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</si>
  <si>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</si>
  <si>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</si>
  <si>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</si>
  <si>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</si>
  <si>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</si>
  <si>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</si>
  <si>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</si>
  <si>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</si>
  <si>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</si>
  <si>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</si>
  <si>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</si>
  <si>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</si>
  <si>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</si>
  <si>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</si>
  <si>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</si>
  <si>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</si>
  <si>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</si>
  <si>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</si>
  <si>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</si>
  <si>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</si>
  <si>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</si>
  <si>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</si>
  <si>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</si>
  <si>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</si>
  <si>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</si>
  <si>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</si>
  <si>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</si>
  <si>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</si>
  <si>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</si>
  <si>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</si>
  <si>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</si>
  <si>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</si>
  <si>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</si>
  <si>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</si>
  <si>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</si>
  <si>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</si>
  <si>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</si>
  <si>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</si>
  <si>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</si>
  <si>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</si>
  <si>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</si>
  <si>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</si>
  <si>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</si>
  <si>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</si>
  <si>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</si>
  <si>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</si>
  <si>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</si>
  <si>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</si>
  <si>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</si>
  <si>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</si>
  <si>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</si>
  <si>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</si>
  <si>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</si>
  <si>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</si>
  <si>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</si>
  <si>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</si>
  <si>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</si>
  <si>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</si>
  <si>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</si>
  <si>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</si>
  <si>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</si>
  <si>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</si>
  <si>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</si>
  <si>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</si>
  <si>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</si>
  <si>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</si>
  <si>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</si>
  <si>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</si>
  <si>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</si>
  <si>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</si>
  <si>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</si>
  <si>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</si>
  <si>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</si>
  <si>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</si>
  <si>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</si>
  <si>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</si>
  <si>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</si>
  <si>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</si>
  <si>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</si>
  <si>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</si>
  <si>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</si>
  <si>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</si>
  <si>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</si>
  <si>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</si>
  <si>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</si>
  <si>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</si>
  <si>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</si>
  <si>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</si>
  <si>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</si>
  <si>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</si>
  <si>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</si>
  <si>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</si>
  <si>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</si>
  <si>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</si>
  <si>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</si>
  <si>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</si>
  <si>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</si>
  <si>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</si>
  <si>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</si>
  <si>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</si>
  <si>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</si>
  <si>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</si>
  <si>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</si>
  <si>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</si>
  <si>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</si>
  <si>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</si>
  <si>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</si>
  <si>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</si>
  <si>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</si>
  <si>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</si>
  <si>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</si>
  <si>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</si>
  <si>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</si>
  <si>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</si>
  <si>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</si>
  <si>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</si>
  <si>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</si>
  <si>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</si>
  <si>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</si>
  <si>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</si>
  <si>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</si>
  <si>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</si>
  <si>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</si>
  <si>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</si>
  <si>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</si>
  <si>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</si>
  <si>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</si>
  <si>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</si>
  <si>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</si>
  <si>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</si>
  <si>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</si>
  <si>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</si>
  <si>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</si>
  <si>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</si>
  <si>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</si>
  <si>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</si>
  <si>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</si>
  <si>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</si>
  <si>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</si>
  <si>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</si>
  <si>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</si>
  <si>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</si>
  <si>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</si>
  <si>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</si>
  <si>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</si>
  <si>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</si>
  <si>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</si>
  <si>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</si>
  <si>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</si>
  <si>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</si>
  <si>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</si>
  <si>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</si>
  <si>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</si>
  <si>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</si>
  <si>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</si>
  <si>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</si>
  <si>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</si>
  <si>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</si>
  <si>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</si>
  <si>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</si>
  <si>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</si>
  <si>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</si>
  <si>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</si>
  <si>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</si>
  <si>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</si>
  <si>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</si>
  <si>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</si>
  <si>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</si>
  <si>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</si>
  <si>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</si>
  <si>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</si>
  <si>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</si>
  <si>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</si>
  <si>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</si>
  <si>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</si>
  <si>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</si>
  <si>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</si>
  <si>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</si>
  <si>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</si>
  <si>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</si>
  <si>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</si>
  <si>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</si>
  <si>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</si>
  <si>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</si>
  <si>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</si>
  <si>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</si>
  <si>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</si>
  <si>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</si>
  <si>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</si>
  <si>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</si>
  <si>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</si>
  <si>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</si>
  <si>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</si>
  <si>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</si>
  <si>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</si>
  <si>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</si>
  <si>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</si>
  <si>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</si>
  <si>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</si>
  <si>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</si>
  <si>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</si>
  <si>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</si>
  <si>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</si>
  <si>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</si>
  <si>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</si>
  <si>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</si>
  <si>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</si>
  <si>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</si>
  <si>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</si>
  <si>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</si>
  <si>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</si>
  <si>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</si>
  <si>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</si>
  <si>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</si>
  <si>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</si>
  <si>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</si>
  <si>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</si>
  <si>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</si>
  <si>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</si>
  <si>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</si>
  <si>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</si>
  <si>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</si>
  <si>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</si>
  <si>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</si>
  <si>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</si>
  <si>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</si>
  <si>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</si>
  <si>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</si>
  <si>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</si>
  <si>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</si>
  <si>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</si>
  <si>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</si>
  <si>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</si>
  <si>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</si>
  <si>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</si>
  <si>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</si>
  <si>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</si>
  <si>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</si>
  <si>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</si>
  <si>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</si>
  <si>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</si>
  <si>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</si>
  <si>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</si>
  <si>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</si>
  <si>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</si>
  <si>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</si>
  <si>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</si>
  <si>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</si>
  <si>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</si>
  <si>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</si>
  <si>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</si>
  <si>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</si>
  <si>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</si>
  <si>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</si>
  <si>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</si>
  <si>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</si>
  <si>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</si>
  <si>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</si>
  <si>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</si>
  <si>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</si>
  <si>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</si>
  <si>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</si>
  <si>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</si>
  <si>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</si>
  <si>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</si>
  <si>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</si>
  <si>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</si>
  <si>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</si>
  <si>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</si>
  <si>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</si>
  <si>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</si>
  <si>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</si>
  <si>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</si>
  <si>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</si>
  <si>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</si>
  <si>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</si>
  <si>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</si>
  <si>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</si>
  <si>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</si>
  <si>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</si>
  <si>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</si>
  <si>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</si>
  <si>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</si>
  <si>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</si>
  <si>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</si>
  <si>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</si>
  <si>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</si>
  <si>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</si>
  <si>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</si>
  <si>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</si>
  <si>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</si>
  <si>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</si>
  <si>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</si>
  <si>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</si>
  <si>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</si>
  <si>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</si>
  <si>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</si>
  <si>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</si>
  <si>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</si>
  <si>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</si>
  <si>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</si>
  <si>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</si>
  <si>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</si>
  <si>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</si>
  <si>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</si>
  <si>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</si>
  <si>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</si>
  <si>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</si>
  <si>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</si>
  <si>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</si>
  <si>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</si>
  <si>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</si>
  <si>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</si>
  <si>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</si>
  <si>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</si>
  <si>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</si>
  <si>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</si>
  <si>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</si>
  <si>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</si>
  <si>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</si>
  <si>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</si>
  <si>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</si>
  <si>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</si>
  <si>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</si>
  <si>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</si>
  <si>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</si>
  <si>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</si>
  <si>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</si>
  <si>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</si>
  <si>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</si>
  <si>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</si>
  <si>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</si>
  <si>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</si>
  <si>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</si>
  <si>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</si>
  <si>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</si>
  <si>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</si>
  <si>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</si>
  <si>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</si>
  <si>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</si>
  <si>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</si>
  <si>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</si>
  <si>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</si>
  <si>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</si>
  <si>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</si>
  <si>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</si>
  <si>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</si>
  <si>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</si>
  <si>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</si>
  <si>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</si>
  <si>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</si>
  <si>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</si>
  <si>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</si>
  <si>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</si>
  <si>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</si>
  <si>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</si>
  <si>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</si>
  <si>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</si>
  <si>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</si>
  <si>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</si>
  <si>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</si>
  <si>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</si>
  <si>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</si>
  <si>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</si>
  <si>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</si>
  <si>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</si>
  <si>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</si>
  <si>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</si>
  <si>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</si>
  <si>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</si>
  <si>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</si>
  <si>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</si>
  <si>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</si>
  <si>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</si>
  <si>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</si>
  <si>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</si>
  <si>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</si>
  <si>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</si>
  <si>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</si>
  <si>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</si>
  <si>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</si>
  <si>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</si>
  <si>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</si>
  <si>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</si>
  <si>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</si>
  <si>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</si>
  <si>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</si>
  <si>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</si>
  <si>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</si>
  <si>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</si>
  <si>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</si>
  <si>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</si>
  <si>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</si>
  <si>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</si>
  <si>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</si>
  <si>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</si>
  <si>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</si>
  <si>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</si>
  <si>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</si>
  <si>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</si>
  <si>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</si>
  <si>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</si>
  <si>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</si>
  <si>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</si>
  <si>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</si>
  <si>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</si>
  <si>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</si>
  <si>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</si>
  <si>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</si>
  <si>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</si>
  <si>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</si>
  <si>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</si>
  <si>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</si>
  <si>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</si>
  <si>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</si>
  <si>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</si>
  <si>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</si>
  <si>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</si>
  <si>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</si>
  <si>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</si>
  <si>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</si>
  <si>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</si>
  <si>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</si>
  <si>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</si>
  <si>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</si>
  <si>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</si>
  <si>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</si>
  <si>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</si>
  <si>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</si>
  <si>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</si>
  <si>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</si>
  <si>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</si>
  <si>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</si>
  <si>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</si>
  <si>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</si>
  <si>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</si>
  <si>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</si>
  <si>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</si>
  <si>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</si>
  <si>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</si>
  <si>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</si>
  <si>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</si>
  <si>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</si>
  <si>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</si>
  <si>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</si>
  <si>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</si>
  <si>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</si>
  <si>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</si>
  <si>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</si>
  <si>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</si>
  <si>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</si>
  <si>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</si>
  <si>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</si>
  <si>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</si>
  <si>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</si>
  <si>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</si>
  <si>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</si>
  <si>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</si>
  <si>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</si>
  <si>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</si>
  <si>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</si>
  <si>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</si>
  <si>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</si>
  <si>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</si>
  <si>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</si>
  <si>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</si>
  <si>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</si>
  <si>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</si>
  <si>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</si>
  <si>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</si>
  <si>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</si>
  <si>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</si>
  <si>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</si>
  <si>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</si>
  <si>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</si>
  <si>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</si>
  <si>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</si>
  <si>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</si>
  <si>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</si>
  <si>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</si>
  <si>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</si>
  <si>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</si>
  <si>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</si>
  <si>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</si>
  <si>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</si>
  <si>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</si>
  <si>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</si>
  <si>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</si>
  <si>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</si>
  <si>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</si>
  <si>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</si>
  <si>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</si>
  <si>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</si>
  <si>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</si>
  <si>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</si>
  <si>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</si>
  <si>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</si>
  <si>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</si>
  <si>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</si>
  <si>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</si>
  <si>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</si>
  <si>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</si>
  <si>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</si>
  <si>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</si>
  <si>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</si>
  <si>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</si>
  <si>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</si>
  <si>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</si>
  <si>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</si>
  <si>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</si>
  <si>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</si>
  <si>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</si>
  <si>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</si>
  <si>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</si>
  <si>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</si>
  <si>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</si>
  <si>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</si>
  <si>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</si>
  <si>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</si>
  <si>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</si>
  <si>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</si>
  <si>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</si>
  <si>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</si>
  <si>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</si>
  <si>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</si>
  <si>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</si>
  <si>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</si>
  <si>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</si>
  <si>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</si>
  <si>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</si>
  <si>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</si>
  <si>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</si>
  <si>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</si>
  <si>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</si>
  <si>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</si>
  <si>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</si>
  <si>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</si>
  <si>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</si>
  <si>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</si>
  <si>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</si>
  <si>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</si>
  <si>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</si>
  <si>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</si>
  <si>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</si>
  <si>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</si>
  <si>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</si>
  <si>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</si>
  <si>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</si>
  <si>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</si>
  <si>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</si>
  <si>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</si>
  <si>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</si>
  <si>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</si>
  <si>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</si>
  <si>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</si>
  <si>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</si>
  <si>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</si>
  <si>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</si>
  <si>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</si>
  <si>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</si>
  <si>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</si>
  <si>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</si>
  <si>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</si>
  <si>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</si>
  <si>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</si>
  <si>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</si>
  <si>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</si>
  <si>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</si>
  <si>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</si>
  <si>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</si>
  <si>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</si>
  <si>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</si>
  <si>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</si>
  <si>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</si>
  <si>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</si>
  <si>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</si>
  <si>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</si>
  <si>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</si>
  <si>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</si>
  <si>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</si>
  <si>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</si>
  <si>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</si>
  <si>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</si>
  <si>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</si>
  <si>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</si>
  <si>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</si>
  <si>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</si>
  <si>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</si>
  <si>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</si>
  <si>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</si>
  <si>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</si>
  <si>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</si>
  <si>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</si>
  <si>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</si>
  <si>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</si>
  <si>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</si>
  <si>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</si>
  <si>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</si>
  <si>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</si>
  <si>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</si>
  <si>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</si>
  <si>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</si>
  <si>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</si>
  <si>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</si>
  <si>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</si>
  <si>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</si>
  <si>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</si>
  <si>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</si>
  <si>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</si>
  <si>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</si>
  <si>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</si>
  <si>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</si>
  <si>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</si>
  <si>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</si>
  <si>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</si>
  <si>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</si>
  <si>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</si>
  <si>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</si>
  <si>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</si>
  <si>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</si>
  <si>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</si>
  <si>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</si>
  <si>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</si>
  <si>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</si>
  <si>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</si>
  <si>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</si>
  <si>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</si>
  <si>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</si>
  <si>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</si>
  <si>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</si>
  <si>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</si>
  <si>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</si>
  <si>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</si>
  <si>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</si>
  <si>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</si>
  <si>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</si>
  <si>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</si>
  <si>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</si>
  <si>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</si>
  <si>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</si>
  <si>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</si>
  <si>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</si>
  <si>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</si>
  <si>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</si>
  <si>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</si>
  <si>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</si>
  <si>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</si>
  <si>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</si>
  <si>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</si>
  <si>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</si>
  <si>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</si>
  <si>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</si>
  <si>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</si>
  <si>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</si>
  <si>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</si>
  <si>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</si>
  <si>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</si>
  <si>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</si>
  <si>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</si>
  <si>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</si>
  <si>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</si>
  <si>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</si>
  <si>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</si>
  <si>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</si>
  <si>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</si>
  <si>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</si>
  <si>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</si>
  <si>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</si>
  <si>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</si>
  <si>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</si>
  <si>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</si>
  <si>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</si>
  <si>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</si>
  <si>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</si>
  <si>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</si>
  <si>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</si>
  <si>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</si>
  <si>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</si>
  <si>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</si>
  <si>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</si>
  <si>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</si>
  <si>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</si>
  <si>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</si>
  <si>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</si>
  <si>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</si>
  <si>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</si>
  <si>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</si>
  <si>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</si>
  <si>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</si>
  <si>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</si>
  <si>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</si>
  <si>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</si>
  <si>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</si>
  <si>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</si>
  <si>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</si>
  <si>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</si>
  <si>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</si>
  <si>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</si>
  <si>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</si>
  <si>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</si>
  <si>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</si>
  <si>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</si>
  <si>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</si>
  <si>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</si>
  <si>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</si>
  <si>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</si>
  <si>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</si>
  <si>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</si>
  <si>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</si>
  <si>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</si>
  <si>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</si>
  <si>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</si>
  <si>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</si>
  <si>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</si>
  <si>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</si>
  <si>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</si>
  <si>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</si>
  <si>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</si>
  <si>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</si>
  <si>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</si>
  <si>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</si>
  <si>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</si>
  <si>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</si>
  <si>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</si>
  <si>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</si>
  <si>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</si>
  <si>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</si>
  <si>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</si>
  <si>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</si>
  <si>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</si>
  <si>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</si>
  <si>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</si>
  <si>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</si>
  <si>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</si>
  <si>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</si>
  <si>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</si>
  <si>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</si>
  <si>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</si>
  <si>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</si>
  <si>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</si>
  <si>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</si>
  <si>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</si>
  <si>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</si>
  <si>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</si>
  <si>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</si>
  <si>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</si>
  <si>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</si>
  <si>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</si>
  <si>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</si>
  <si>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</si>
  <si>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</si>
  <si>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</si>
  <si>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</si>
  <si>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</si>
  <si>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</si>
  <si>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</si>
  <si>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</si>
  <si>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</si>
  <si>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</si>
  <si>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</si>
  <si>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</si>
  <si>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</si>
  <si>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</si>
  <si>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</si>
  <si>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</si>
  <si>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</si>
  <si>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</si>
  <si>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</si>
  <si>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</si>
  <si>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</si>
  <si>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</si>
  <si>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</si>
  <si>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</si>
  <si>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</si>
  <si>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</si>
  <si>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</si>
  <si>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</si>
  <si>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</si>
  <si>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</si>
  <si>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</si>
  <si>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</si>
  <si>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</si>
  <si>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</si>
  <si>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</si>
  <si>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</si>
  <si>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</si>
  <si>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</si>
  <si>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</si>
  <si>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</si>
  <si>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</si>
  <si>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</si>
  <si>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</si>
  <si>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</si>
  <si>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</si>
  <si>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</si>
  <si>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</si>
  <si>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</si>
  <si>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</si>
  <si>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</si>
  <si>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</si>
  <si>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</si>
  <si>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</si>
  <si>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</si>
  <si>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</si>
  <si>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</si>
  <si>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</si>
  <si>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</si>
  <si>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</si>
  <si>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</si>
  <si>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</si>
  <si>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</si>
  <si>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</si>
  <si>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</si>
  <si>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</si>
  <si>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</si>
  <si>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</si>
  <si>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</si>
  <si>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</si>
  <si>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</si>
  <si>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</si>
  <si>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</si>
  <si>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</si>
  <si>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</si>
  <si>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</si>
  <si>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</si>
  <si>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</si>
  <si>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</si>
  <si>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</si>
  <si>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</si>
  <si>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</si>
  <si>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</si>
  <si>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</si>
  <si>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</si>
  <si>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</si>
  <si>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</si>
  <si>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</si>
  <si>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</si>
  <si>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</si>
  <si>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</si>
  <si>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</si>
  <si>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</si>
  <si>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</si>
  <si>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</si>
  <si>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</si>
  <si>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</si>
  <si>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</si>
  <si>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</si>
  <si>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</si>
  <si>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</si>
  <si>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</si>
  <si>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</si>
  <si>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</si>
  <si>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</si>
  <si>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</si>
  <si>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</si>
  <si>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</si>
  <si>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</si>
  <si>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</si>
  <si>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</si>
  <si>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</si>
  <si>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</si>
  <si>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</si>
  <si>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</si>
  <si>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</si>
  <si>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</si>
  <si>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</si>
  <si>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</si>
  <si>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</si>
  <si>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</si>
  <si>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</si>
  <si>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</si>
  <si>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</si>
  <si>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</si>
  <si>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</si>
  <si>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</si>
  <si>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</si>
  <si>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</si>
  <si>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</si>
  <si>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</si>
  <si>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</si>
  <si>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</si>
  <si>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</si>
  <si>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</si>
  <si>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</si>
  <si>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</si>
  <si>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</si>
  <si>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</si>
  <si>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</si>
  <si>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</si>
  <si>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</si>
  <si>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</si>
  <si>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</si>
  <si>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</si>
  <si>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</si>
  <si>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</si>
  <si>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</si>
  <si>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</si>
  <si>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</si>
  <si>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</si>
  <si>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</si>
  <si>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</si>
  <si>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</si>
  <si>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</si>
  <si>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</si>
  <si>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</si>
  <si>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</si>
  <si>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</si>
  <si>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</si>
  <si>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</si>
  <si>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</si>
  <si>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</si>
  <si>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</si>
  <si>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</si>
  <si>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</si>
  <si>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</si>
  <si>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</si>
  <si>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</si>
  <si>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</si>
  <si>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</si>
  <si>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</si>
  <si>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</si>
  <si>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</si>
  <si>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</si>
  <si>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</si>
  <si>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</si>
  <si>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</si>
  <si>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</si>
  <si>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</si>
  <si>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</si>
  <si>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</si>
  <si>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</si>
  <si>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</si>
  <si>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</si>
  <si>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</si>
  <si>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</si>
  <si>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</si>
  <si>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</si>
  <si>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</si>
  <si>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</si>
  <si>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</si>
  <si>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</si>
  <si>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</si>
  <si>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</si>
  <si>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</si>
  <si>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</si>
  <si>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</si>
  <si>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</si>
  <si>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</si>
  <si>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</si>
  <si>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</si>
  <si>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</si>
  <si>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</si>
  <si>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</si>
  <si>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</si>
  <si>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</si>
  <si>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</si>
  <si>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</si>
  <si>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</si>
  <si>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</si>
  <si>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</si>
  <si>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</si>
  <si>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</si>
  <si>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</si>
  <si>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</si>
  <si>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</si>
  <si>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</si>
  <si>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</si>
  <si>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</si>
  <si>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</si>
  <si>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</si>
  <si>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</si>
  <si>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</si>
  <si>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</si>
  <si>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</si>
  <si>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</si>
  <si>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</si>
  <si>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</si>
  <si>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</si>
  <si>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</si>
  <si>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</si>
  <si>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</si>
  <si>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</si>
  <si>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</si>
  <si>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</si>
  <si>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</si>
  <si>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</si>
  <si>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</si>
  <si>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</si>
  <si>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</si>
  <si>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</si>
  <si>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</si>
  <si>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</si>
  <si>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</si>
  <si>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</si>
  <si>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</si>
  <si>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</si>
  <si>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</si>
  <si>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</si>
  <si>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</si>
  <si>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</si>
  <si>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</si>
  <si>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</si>
  <si>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</si>
  <si>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</si>
  <si>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</si>
  <si>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</si>
  <si>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</si>
  <si>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</si>
  <si>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</si>
  <si>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</si>
  <si>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</si>
  <si>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</si>
  <si>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</si>
  <si>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</si>
  <si>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</si>
  <si>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</si>
  <si>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</si>
  <si>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</si>
  <si>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</si>
  <si>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</si>
  <si>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</si>
  <si>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</si>
  <si>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</si>
  <si>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</si>
  <si>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</si>
  <si>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</si>
  <si>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</si>
  <si>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</si>
  <si>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</si>
  <si>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</si>
  <si>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</si>
  <si>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</si>
  <si>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</si>
  <si>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</si>
  <si>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</si>
  <si>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</si>
  <si>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</si>
  <si>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</si>
  <si>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</si>
  <si>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</si>
  <si>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</si>
  <si>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</si>
  <si>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</si>
  <si>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</si>
  <si>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</si>
  <si>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</si>
  <si>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</si>
  <si>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</si>
  <si>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</si>
  <si>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</si>
  <si>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</si>
  <si>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</si>
  <si>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</si>
  <si>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</si>
  <si>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</si>
  <si>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</si>
  <si>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</si>
  <si>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</si>
  <si>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</si>
  <si>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</si>
  <si>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</si>
  <si>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</si>
  <si>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</si>
  <si>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</si>
  <si>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</si>
  <si>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</si>
  <si>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</si>
  <si>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</si>
  <si>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</si>
  <si>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</si>
  <si>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</si>
  <si>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</si>
  <si>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</si>
  <si>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</si>
  <si>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</si>
  <si>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</si>
  <si>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</si>
  <si>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</si>
  <si>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</si>
  <si>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</si>
  <si>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</si>
  <si>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</si>
  <si>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</si>
  <si>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</si>
  <si>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</si>
  <si>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</si>
  <si>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</si>
  <si>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</si>
  <si>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</si>
  <si>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</si>
  <si>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</si>
  <si>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</si>
  <si>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</si>
  <si>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</si>
  <si>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</si>
  <si>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</si>
  <si>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</si>
  <si>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</si>
  <si>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</si>
  <si>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</si>
  <si>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</si>
  <si>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</si>
  <si>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</si>
  <si>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</si>
  <si>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</si>
  <si>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</si>
  <si>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</si>
  <si>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</si>
  <si>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</si>
  <si>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</si>
  <si>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</si>
  <si>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</si>
  <si>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</si>
  <si>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</si>
  <si>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</si>
  <si>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</si>
  <si>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</si>
  <si>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</si>
  <si>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</si>
  <si>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</si>
  <si>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</si>
  <si>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</si>
  <si>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</si>
  <si>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</si>
  <si>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</si>
  <si>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</si>
  <si>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</si>
  <si>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</si>
  <si>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</si>
  <si>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</si>
  <si>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</si>
  <si>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</si>
  <si>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</si>
  <si>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</si>
  <si>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</si>
  <si>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</si>
  <si>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</si>
  <si>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</si>
  <si>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</si>
  <si>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</si>
  <si>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</si>
  <si>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</si>
  <si>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</si>
  <si>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</si>
  <si>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</si>
  <si>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</si>
  <si>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</si>
  <si>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</si>
  <si>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</si>
  <si>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</si>
  <si>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</si>
  <si>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</si>
  <si>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</si>
  <si>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</si>
  <si>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</si>
  <si>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</si>
  <si>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</si>
  <si>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</si>
  <si>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</si>
  <si>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</si>
  <si>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</si>
  <si>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</si>
  <si>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</si>
  <si>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</si>
  <si>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</si>
  <si>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</si>
  <si>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</si>
  <si>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</si>
  <si>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</si>
  <si>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</si>
  <si>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</si>
  <si>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</si>
  <si>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</si>
  <si>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</si>
  <si>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</si>
  <si>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</si>
  <si>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</si>
  <si>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</si>
  <si>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</si>
  <si>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</si>
  <si>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</si>
  <si>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</si>
  <si>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</si>
  <si>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</si>
  <si>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</si>
  <si>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</si>
  <si>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</si>
  <si>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</si>
  <si>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</si>
  <si>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</si>
  <si>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</si>
  <si>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</si>
  <si>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</si>
  <si>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</si>
  <si>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</si>
  <si>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</si>
  <si>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</si>
  <si>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</si>
  <si>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</si>
  <si>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</si>
  <si>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</si>
  <si>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</si>
  <si>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</si>
  <si>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</si>
  <si>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</si>
  <si>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</si>
  <si>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</si>
  <si>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</si>
  <si>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</si>
  <si>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</si>
  <si>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</si>
  <si>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</si>
  <si>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</si>
  <si>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</si>
  <si>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</si>
  <si>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</si>
  <si>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</si>
  <si>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</si>
  <si>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</si>
  <si>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</si>
  <si>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</si>
  <si>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</si>
  <si>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</si>
  <si>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</si>
  <si>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</si>
  <si>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</si>
  <si>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</si>
  <si>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</si>
  <si>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</si>
  <si>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</si>
  <si>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</si>
  <si>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</si>
  <si>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</si>
  <si>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</si>
  <si>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</si>
  <si>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</si>
  <si>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</si>
  <si>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</si>
  <si>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</si>
  <si>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</si>
  <si>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</si>
  <si>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</si>
  <si>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</si>
  <si>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</si>
  <si>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</si>
  <si>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</si>
  <si>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</si>
  <si>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</si>
  <si>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</si>
  <si>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</si>
  <si>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</si>
  <si>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</si>
  <si>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</si>
  <si>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</si>
  <si>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</si>
  <si>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</si>
  <si>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</si>
  <si>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</si>
  <si>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</si>
  <si>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</si>
  <si>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</si>
  <si>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</si>
  <si>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</si>
  <si>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</si>
  <si>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</si>
  <si>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</si>
  <si>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</si>
  <si>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</si>
  <si>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</si>
  <si>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</si>
  <si>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</si>
  <si>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</si>
  <si>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</si>
  <si>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</si>
  <si>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</si>
  <si>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</si>
  <si>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</si>
  <si>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</si>
  <si>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</si>
  <si>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</si>
  <si>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</si>
  <si>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</si>
  <si>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</si>
  <si>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</si>
  <si>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</si>
  <si>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</si>
  <si>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</si>
  <si>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</si>
  <si>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</si>
  <si>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</si>
  <si>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</si>
  <si>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</si>
  <si>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</si>
  <si>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</si>
  <si>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</si>
  <si>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</si>
  <si>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</si>
  <si>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</si>
  <si>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</si>
  <si>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</si>
  <si>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</si>
  <si>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</si>
  <si>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</si>
  <si>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</si>
  <si>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</si>
  <si>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</si>
  <si>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</si>
  <si>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</si>
  <si>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</si>
  <si>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</si>
  <si>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</si>
  <si>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</si>
  <si>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</si>
  <si>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</si>
  <si>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</si>
  <si>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</si>
  <si>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</si>
  <si>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</si>
  <si>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</si>
  <si>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</si>
  <si>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</si>
  <si>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</si>
  <si>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</si>
  <si>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</si>
  <si>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</si>
  <si>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</si>
  <si>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</si>
  <si>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</si>
  <si>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</si>
  <si>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</si>
  <si>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</si>
  <si>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</si>
  <si>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</si>
  <si>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</si>
  <si>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</si>
  <si>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</si>
  <si>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</si>
  <si>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</si>
  <si>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</si>
  <si>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</si>
  <si>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</si>
  <si>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</si>
  <si>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</si>
  <si>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</si>
  <si>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</si>
  <si>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</si>
  <si>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</si>
  <si>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</si>
  <si>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</si>
  <si>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</si>
  <si>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</si>
  <si>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</si>
  <si>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</si>
  <si>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</si>
  <si>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</si>
  <si>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</si>
  <si>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</si>
  <si>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</si>
  <si>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</si>
  <si>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</si>
  <si>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</si>
  <si>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</si>
  <si>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</si>
  <si>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</si>
  <si>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</si>
  <si>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</si>
  <si>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</si>
  <si>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</si>
  <si>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</si>
  <si>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</si>
  <si>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</si>
  <si>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</si>
  <si>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</si>
  <si>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</si>
  <si>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</si>
  <si>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</si>
  <si>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</si>
  <si>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</si>
  <si>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</si>
  <si>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</si>
  <si>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</si>
  <si>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</si>
  <si>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</si>
  <si>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</si>
  <si>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</si>
  <si>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</si>
  <si>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</si>
  <si>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</si>
  <si>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</si>
  <si>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</si>
  <si>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</si>
  <si>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</si>
  <si>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</si>
  <si>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</si>
  <si>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</si>
  <si>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</si>
  <si>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</si>
  <si>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</si>
  <si>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</si>
  <si>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</si>
  <si>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</si>
  <si>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</si>
  <si>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</si>
  <si>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</si>
  <si>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</si>
  <si>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</si>
  <si>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</si>
  <si>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</si>
  <si>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</si>
  <si>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</si>
  <si>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</si>
  <si>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</si>
  <si>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</si>
  <si>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</si>
  <si>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</si>
  <si>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</si>
  <si>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</si>
  <si>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</si>
  <si>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</si>
  <si>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</si>
  <si>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</si>
  <si>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</si>
  <si>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</si>
  <si>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</si>
  <si>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</si>
  <si>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</si>
  <si>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</si>
  <si>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</si>
  <si>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</si>
  <si>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</si>
  <si>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</si>
  <si>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</si>
  <si>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</si>
  <si>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</si>
  <si>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</si>
  <si>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</si>
  <si>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</si>
  <si>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</si>
  <si>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</si>
  <si>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</si>
  <si>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</si>
  <si>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</si>
  <si>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</si>
  <si>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</si>
  <si>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</si>
  <si>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</si>
  <si>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</si>
  <si>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</si>
  <si>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</si>
  <si>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</si>
  <si>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</si>
  <si>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</si>
  <si>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</si>
  <si>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</si>
  <si>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</si>
  <si>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</si>
  <si>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</si>
  <si>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</si>
  <si>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</si>
  <si>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</si>
  <si>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</si>
  <si>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</si>
  <si>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</si>
  <si>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</si>
  <si>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</si>
  <si>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</si>
  <si>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</si>
  <si>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</si>
  <si>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</si>
  <si>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</si>
  <si>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</si>
  <si>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</si>
  <si>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</si>
  <si>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</si>
  <si>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</si>
  <si>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</si>
  <si>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</si>
  <si>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</si>
  <si>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</si>
  <si>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</si>
  <si>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</si>
  <si>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</si>
  <si>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</si>
  <si>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</si>
  <si>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</si>
  <si>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</si>
  <si>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</si>
  <si>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</si>
  <si>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</si>
  <si>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</si>
  <si>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</si>
  <si>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</si>
  <si>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</si>
  <si>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</si>
  <si>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</si>
  <si>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</si>
  <si>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</si>
  <si>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</si>
  <si>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</si>
  <si>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</si>
  <si>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</si>
  <si>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</si>
  <si>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</si>
  <si>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</si>
  <si>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</si>
  <si>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</si>
  <si>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</si>
  <si>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</si>
  <si>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</si>
  <si>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</si>
  <si>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</si>
  <si>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</si>
  <si>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</si>
  <si>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</si>
  <si>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</si>
  <si>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</si>
  <si>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</si>
  <si>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</si>
  <si>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</si>
  <si>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</si>
  <si>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</si>
  <si>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</si>
  <si>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</si>
  <si>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</si>
  <si>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</si>
  <si>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</si>
  <si>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</si>
  <si>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</si>
  <si>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</si>
  <si>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</si>
  <si>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</si>
  <si>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</si>
  <si>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</si>
  <si>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</si>
  <si>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</si>
  <si>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</si>
  <si>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</si>
  <si>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</si>
  <si>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</si>
  <si>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</si>
  <si>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</si>
  <si>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</si>
  <si>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</si>
  <si>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</si>
  <si>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</si>
  <si>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</si>
  <si>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</si>
  <si>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</si>
  <si>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</si>
  <si>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</si>
  <si>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</si>
  <si>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</si>
  <si>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</si>
  <si>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</si>
  <si>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</si>
  <si>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</si>
  <si>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</si>
  <si>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</si>
  <si>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</si>
  <si>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</si>
  <si>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</si>
  <si>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</si>
  <si>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</si>
  <si>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</si>
  <si>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</si>
  <si>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</si>
  <si>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</si>
  <si>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</si>
  <si>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</si>
  <si>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</si>
  <si>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</si>
  <si>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</si>
  <si>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</si>
  <si>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</si>
  <si>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</si>
  <si>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</si>
  <si>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</si>
  <si>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</si>
  <si>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</si>
  <si>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</si>
  <si>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</si>
  <si>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</si>
  <si>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</si>
  <si>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</si>
  <si>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</si>
  <si>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</si>
  <si>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</si>
  <si>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</si>
  <si>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</si>
  <si>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</si>
  <si>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</si>
  <si>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</si>
  <si>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</si>
  <si>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</si>
  <si>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</si>
  <si>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</si>
  <si>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</si>
  <si>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</si>
  <si>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</si>
  <si>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</si>
  <si>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</si>
  <si>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</si>
  <si>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</si>
  <si>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</si>
  <si>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</si>
  <si>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</si>
  <si>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</si>
  <si>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</si>
  <si>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</si>
  <si>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</si>
  <si>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</si>
  <si>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</si>
  <si>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</si>
  <si>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</si>
  <si>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</si>
  <si>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</si>
  <si>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</si>
  <si>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</si>
  <si>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</si>
  <si>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</si>
  <si>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</si>
  <si>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</si>
  <si>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</si>
  <si>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</si>
  <si>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</si>
  <si>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</si>
  <si>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</si>
  <si>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</si>
  <si>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</si>
  <si>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</si>
  <si>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</si>
  <si>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</si>
  <si>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</si>
  <si>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</si>
  <si>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</si>
  <si>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</si>
  <si>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</si>
  <si>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</si>
  <si>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</si>
  <si>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</si>
  <si>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</si>
  <si>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</si>
  <si>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</si>
  <si>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</si>
  <si>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</si>
  <si>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</si>
  <si>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</si>
  <si>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</si>
  <si>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</si>
  <si>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</si>
  <si>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</si>
  <si>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</si>
  <si>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</si>
  <si>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</si>
  <si>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</si>
  <si>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</si>
  <si>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</si>
  <si>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</si>
  <si>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</si>
  <si>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</si>
  <si>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</si>
  <si>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</si>
  <si>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</si>
  <si>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</si>
  <si>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</si>
  <si>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</si>
  <si>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</si>
  <si>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</si>
  <si>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</si>
  <si>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</si>
  <si>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</si>
  <si>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</si>
  <si>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</si>
  <si>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</si>
  <si>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</si>
  <si>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</si>
  <si>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</si>
  <si>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</si>
  <si>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</si>
  <si>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</si>
  <si>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</si>
  <si>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</si>
  <si>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</si>
  <si>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</si>
  <si>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</si>
  <si>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</si>
  <si>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</si>
  <si>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</si>
  <si>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</si>
  <si>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</si>
  <si>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</si>
  <si>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</si>
  <si>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</si>
  <si>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</si>
  <si>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</si>
  <si>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</si>
  <si>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</si>
  <si>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</si>
  <si>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</si>
  <si>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</si>
  <si>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</si>
  <si>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</si>
  <si>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</si>
  <si>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</si>
  <si>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</si>
  <si>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</si>
  <si>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</si>
  <si>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</si>
  <si>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</si>
  <si>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</si>
  <si>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</si>
  <si>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</si>
  <si>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</si>
  <si>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</si>
  <si>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</si>
  <si>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</si>
  <si>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</si>
  <si>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</si>
  <si>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</si>
  <si>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</si>
  <si>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</si>
  <si>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</si>
  <si>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</si>
  <si>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</si>
  <si>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</si>
  <si>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</si>
  <si>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</si>
  <si>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</si>
  <si>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</si>
  <si>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</si>
  <si>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</si>
  <si>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</si>
  <si>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</si>
  <si>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</si>
  <si>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</si>
  <si>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</si>
  <si>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</si>
  <si>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</si>
  <si>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</si>
  <si>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</si>
  <si>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</si>
  <si>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</si>
  <si>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</si>
  <si>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</si>
  <si>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</si>
  <si>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</si>
  <si>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</si>
  <si>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</si>
  <si>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</si>
  <si>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</si>
  <si>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</si>
  <si>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</si>
  <si>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</si>
  <si>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</si>
  <si>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</si>
  <si>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</si>
  <si>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</si>
  <si>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</si>
  <si>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</si>
  <si>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</si>
  <si>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</si>
  <si>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</si>
  <si>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</si>
  <si>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</si>
  <si>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</si>
  <si>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</si>
  <si>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</si>
  <si>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</si>
  <si>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</si>
  <si>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</si>
  <si>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</si>
  <si>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</si>
  <si>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</si>
  <si>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</si>
  <si>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</si>
  <si>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</si>
  <si>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</si>
  <si>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</si>
  <si>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</si>
  <si>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</si>
  <si>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</si>
  <si>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</si>
  <si>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</si>
  <si>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</si>
  <si>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</si>
  <si>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</si>
  <si>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</si>
  <si>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</si>
  <si>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</si>
  <si>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</si>
  <si>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</si>
  <si>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</si>
  <si>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</si>
  <si>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</si>
  <si>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</si>
  <si>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</si>
  <si>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</si>
  <si>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</si>
  <si>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</si>
  <si>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</si>
  <si>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</si>
  <si>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</si>
  <si>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</si>
  <si>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</si>
  <si>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</si>
  <si>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</si>
  <si>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</si>
  <si>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</si>
  <si>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</si>
  <si>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</si>
  <si>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</si>
  <si>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</si>
  <si>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</si>
  <si>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</si>
  <si>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</si>
  <si>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</si>
  <si>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</si>
  <si>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</si>
  <si>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</si>
  <si>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</si>
  <si>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</si>
  <si>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</si>
  <si>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</si>
  <si>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</si>
  <si>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</si>
  <si>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</si>
  <si>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</si>
  <si>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</si>
  <si>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</si>
  <si>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</si>
  <si>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</si>
  <si>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</si>
  <si>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</si>
  <si>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</si>
  <si>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</si>
  <si>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</si>
  <si>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</si>
  <si>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</si>
  <si>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</si>
  <si>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</si>
  <si>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</si>
  <si>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</si>
  <si>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</si>
  <si>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</si>
  <si>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</si>
  <si>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</si>
  <si>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</si>
  <si>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</si>
  <si>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</si>
  <si>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</si>
  <si>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</si>
  <si>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</si>
  <si>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</si>
  <si>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</si>
  <si>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</si>
  <si>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</si>
  <si>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</si>
  <si>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</si>
  <si>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</si>
  <si>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</si>
  <si>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</si>
  <si>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</si>
  <si>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</si>
  <si>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</si>
  <si>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</si>
  <si>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</si>
  <si>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</si>
  <si>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</si>
  <si>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</si>
  <si>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</si>
  <si>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</si>
  <si>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</si>
  <si>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</si>
  <si>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</si>
  <si>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</si>
  <si>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</si>
  <si>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</si>
  <si>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</si>
  <si>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</si>
  <si>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</si>
  <si>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</si>
  <si>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</si>
  <si>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</si>
  <si>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</si>
  <si>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</si>
  <si>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</si>
  <si>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</si>
  <si>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</si>
  <si>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</si>
  <si>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</si>
  <si>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</si>
  <si>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</si>
  <si>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</si>
  <si>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</si>
  <si>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</si>
  <si>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</si>
  <si>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</si>
  <si>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</si>
  <si>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</si>
  <si>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</si>
  <si>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</si>
  <si>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</si>
  <si>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</si>
  <si>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</si>
  <si>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</si>
  <si>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</si>
  <si>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</si>
  <si>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</si>
  <si>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</si>
  <si>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</si>
  <si>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</si>
  <si>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</si>
  <si>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</si>
  <si>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</si>
  <si>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</si>
  <si>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</si>
  <si>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</si>
  <si>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</si>
  <si>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</si>
  <si>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</si>
  <si>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</si>
  <si>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</si>
  <si>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</si>
  <si>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</si>
  <si>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</si>
  <si>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</si>
  <si>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</si>
  <si>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</si>
  <si>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</si>
  <si>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</si>
  <si>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</si>
  <si>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</si>
  <si>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</si>
  <si>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</si>
  <si>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</si>
  <si>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</si>
  <si>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</si>
  <si>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</si>
  <si>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</si>
  <si>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</si>
  <si>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</si>
  <si>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</si>
  <si>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</si>
  <si>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</si>
  <si>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</si>
  <si>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</si>
  <si>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</si>
  <si>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</si>
  <si>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</si>
  <si>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</si>
  <si>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</si>
  <si>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</si>
  <si>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</si>
  <si>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</si>
  <si>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</si>
  <si>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</si>
  <si>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</si>
  <si>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</si>
  <si>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</si>
  <si>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</si>
  <si>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</si>
  <si>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</si>
  <si>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</si>
  <si>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</si>
  <si>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</si>
  <si>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</si>
  <si>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</si>
  <si>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</si>
  <si>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</si>
  <si>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</si>
  <si>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</si>
  <si>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</si>
  <si>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</si>
  <si>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</si>
  <si>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</si>
  <si>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</si>
  <si>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</si>
  <si>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</si>
  <si>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</si>
  <si>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</si>
  <si>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</si>
  <si>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</si>
  <si>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</si>
  <si>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</si>
  <si>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</si>
  <si>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</si>
  <si>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</si>
  <si>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</si>
  <si>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</si>
  <si>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</si>
  <si>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</si>
  <si>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</si>
  <si>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</si>
  <si>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</si>
  <si>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</si>
  <si>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</si>
  <si>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</si>
  <si>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</si>
  <si>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</si>
  <si>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</si>
  <si>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</si>
  <si>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</si>
  <si>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</si>
  <si>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</si>
  <si>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</si>
  <si>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</si>
  <si>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</si>
  <si>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</si>
  <si>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</si>
  <si>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</si>
  <si>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</si>
  <si>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</si>
  <si>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</si>
  <si>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</si>
  <si>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</si>
  <si>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</si>
  <si>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</si>
  <si>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</si>
  <si>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</si>
  <si>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</si>
  <si>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</si>
  <si>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</si>
  <si>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</si>
  <si>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</si>
  <si>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</si>
  <si>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</si>
  <si>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</si>
  <si>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</si>
  <si>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</si>
  <si>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</si>
  <si>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</si>
  <si>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</si>
  <si>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</si>
  <si>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</si>
  <si>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</si>
  <si>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</si>
  <si>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</si>
  <si>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</si>
  <si>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</si>
  <si>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</si>
  <si>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</si>
  <si>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</si>
  <si>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</si>
  <si>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</si>
  <si>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</si>
  <si>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</si>
  <si>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</si>
  <si>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</si>
  <si>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</si>
  <si>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</si>
  <si>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</si>
  <si>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</si>
  <si>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</si>
  <si>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</si>
  <si>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</si>
  <si>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</si>
  <si>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</si>
  <si>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</si>
  <si>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</si>
  <si>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</si>
  <si>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</si>
  <si>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</si>
  <si>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</si>
  <si>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</si>
  <si>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</si>
  <si>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</si>
  <si>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</si>
  <si>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</si>
  <si>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</si>
  <si>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</si>
  <si>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</si>
  <si>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</si>
  <si>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</si>
  <si>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</si>
  <si>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</si>
  <si>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</si>
  <si>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</si>
  <si>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</si>
  <si>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</si>
  <si>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</si>
  <si>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</si>
  <si>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</si>
  <si>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</si>
  <si>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</si>
  <si>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</si>
  <si>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</si>
  <si>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</si>
  <si>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</si>
  <si>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</si>
  <si>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</si>
  <si>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</si>
  <si>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</si>
  <si>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</si>
  <si>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</si>
  <si>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</si>
  <si>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</si>
  <si>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</si>
  <si>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</si>
  <si>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</si>
  <si>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</si>
  <si>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</si>
  <si>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</si>
  <si>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</si>
  <si>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</si>
  <si>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</si>
  <si>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</si>
  <si>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</si>
  <si>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</si>
  <si>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</si>
  <si>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</si>
  <si>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</si>
  <si>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</si>
  <si>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</si>
  <si>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</si>
  <si>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</si>
  <si>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</si>
  <si>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</si>
  <si>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</si>
  <si>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</si>
  <si>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</si>
  <si>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</si>
  <si>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</si>
  <si>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</si>
  <si>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</si>
  <si>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</si>
  <si>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</si>
  <si>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</si>
  <si>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</si>
  <si>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</si>
  <si>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</si>
  <si>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</si>
  <si>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</si>
  <si>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</si>
  <si>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</si>
  <si>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</si>
  <si>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</si>
  <si>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</si>
  <si>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</si>
  <si>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</si>
  <si>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</si>
  <si>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</si>
  <si>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</si>
  <si>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</si>
  <si>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</si>
  <si>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</si>
  <si>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</si>
  <si>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</si>
  <si>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</si>
  <si>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</si>
  <si>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</si>
  <si>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</si>
  <si>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</si>
  <si>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</si>
  <si>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</si>
  <si>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</si>
  <si>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</si>
  <si>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</si>
  <si>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</si>
  <si>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</si>
  <si>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</si>
  <si>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</si>
  <si>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</si>
  <si>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</si>
  <si>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</si>
  <si>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</si>
  <si>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</si>
  <si>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</si>
  <si>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</si>
  <si>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</si>
  <si>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</si>
  <si>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</si>
  <si>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</si>
  <si>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</si>
  <si>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</si>
  <si>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</si>
  <si>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</si>
  <si>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</si>
  <si>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</si>
  <si>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</si>
  <si>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</si>
  <si>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</si>
  <si>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</si>
  <si>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</si>
  <si>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</si>
  <si>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</si>
  <si>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</si>
  <si>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</si>
  <si>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</si>
  <si>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</si>
  <si>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</si>
  <si>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</si>
  <si>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</si>
  <si>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</si>
  <si>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</si>
  <si>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</si>
  <si>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</si>
  <si>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</si>
  <si>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</si>
  <si>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</si>
  <si>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</si>
  <si>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</si>
  <si>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</si>
  <si>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</si>
  <si>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</si>
  <si>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</si>
  <si>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</si>
  <si>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</si>
  <si>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</si>
  <si>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</si>
  <si>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</si>
  <si>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</si>
  <si>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</si>
  <si>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</si>
  <si>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</si>
  <si>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</si>
  <si>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</si>
  <si>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</si>
  <si>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</si>
  <si>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</si>
  <si>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</si>
  <si>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</si>
  <si>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</si>
  <si>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</si>
  <si>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</si>
  <si>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</si>
  <si>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</si>
  <si>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</si>
  <si>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</si>
  <si>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</si>
  <si>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</si>
  <si>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</si>
  <si>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</si>
  <si>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</si>
  <si>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</si>
  <si>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</si>
  <si>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</si>
  <si>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</si>
  <si>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</si>
  <si>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</si>
  <si>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</si>
  <si>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</si>
  <si>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</si>
  <si>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</si>
  <si>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</si>
  <si>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</si>
  <si>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</si>
  <si>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</si>
  <si>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</si>
  <si>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</si>
  <si>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</si>
  <si>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</si>
  <si>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</si>
  <si>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</si>
  <si>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</si>
  <si>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</si>
  <si>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</si>
  <si>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</si>
  <si>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</si>
  <si>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</si>
  <si>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</si>
  <si>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</si>
  <si>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</si>
  <si>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</si>
  <si>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</si>
  <si>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</si>
  <si>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</si>
  <si>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</si>
  <si>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</si>
  <si>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</si>
  <si>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</si>
  <si>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</si>
  <si>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</si>
  <si>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</si>
  <si>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</si>
  <si>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</si>
  <si>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</si>
  <si>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</si>
  <si>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</si>
  <si>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</si>
  <si>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</si>
  <si>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</si>
  <si>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</si>
  <si>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</si>
  <si>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</si>
  <si>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</si>
  <si>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</si>
  <si>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</si>
  <si>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</si>
  <si>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</si>
  <si>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</si>
  <si>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</si>
  <si>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</si>
  <si>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</si>
  <si>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</si>
  <si>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</si>
  <si>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</si>
  <si>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</si>
  <si>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</si>
  <si>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</si>
  <si>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</si>
  <si>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</si>
  <si>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</si>
  <si>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</si>
  <si>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</si>
  <si>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</si>
  <si>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</si>
  <si>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</si>
  <si>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</si>
  <si>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</si>
  <si>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</si>
  <si>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</si>
  <si>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</si>
  <si>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</si>
  <si>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</si>
  <si>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</si>
  <si>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</si>
  <si>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</si>
  <si>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</si>
  <si>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</si>
  <si>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</si>
  <si>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</si>
  <si>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</si>
  <si>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</si>
  <si>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</si>
  <si>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</si>
  <si>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</si>
  <si>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</si>
  <si>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</si>
  <si>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</si>
  <si>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</si>
  <si>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</si>
  <si>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</si>
  <si>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</si>
  <si>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</si>
  <si>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</si>
  <si>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</si>
  <si>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</si>
  <si>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</si>
  <si>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</si>
  <si>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</si>
  <si>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</si>
  <si>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</si>
  <si>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</si>
  <si>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</si>
  <si>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</si>
  <si>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</si>
  <si>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</si>
  <si>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</si>
  <si>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</si>
  <si>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</si>
  <si>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</si>
  <si>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</si>
  <si>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</si>
  <si>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</si>
  <si>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</si>
  <si>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</si>
  <si>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</si>
  <si>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</si>
  <si>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</si>
  <si>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</si>
  <si>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</si>
  <si>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</si>
  <si>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</si>
  <si>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</si>
  <si>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</si>
  <si>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</si>
  <si>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</si>
  <si>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</si>
  <si>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</si>
  <si>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</si>
  <si>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</si>
  <si>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</si>
  <si>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</si>
  <si>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</si>
  <si>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</si>
  <si>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</si>
  <si>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</si>
  <si>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</si>
  <si>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</si>
  <si>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</si>
  <si>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</si>
  <si>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</si>
  <si>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</si>
  <si>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</si>
  <si>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</si>
  <si>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</si>
  <si>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</si>
  <si>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</si>
  <si>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</si>
  <si>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</si>
  <si>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</si>
  <si>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</si>
  <si>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</si>
  <si>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</si>
  <si>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</si>
  <si>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</si>
  <si>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</si>
  <si>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</si>
  <si>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</si>
  <si>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</si>
  <si>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</si>
  <si>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</si>
  <si>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</si>
  <si>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</si>
  <si>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</si>
  <si>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</si>
  <si>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</si>
  <si>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</si>
  <si>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</si>
  <si>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</si>
  <si>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</si>
  <si>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</si>
  <si>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</si>
  <si>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</si>
  <si>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</si>
  <si>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</si>
  <si>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</si>
  <si>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</si>
  <si>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</si>
  <si>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</si>
  <si>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</si>
  <si>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</si>
  <si>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</si>
  <si>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</si>
  <si>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</si>
  <si>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</si>
  <si>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</si>
  <si>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</si>
  <si>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</si>
  <si>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</si>
  <si>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</si>
  <si>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</si>
  <si>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</si>
  <si>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</si>
  <si>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</si>
  <si>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</si>
  <si>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</si>
  <si>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</si>
  <si>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</si>
  <si>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</si>
  <si>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</si>
  <si>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</si>
  <si>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</si>
  <si>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</si>
  <si>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</si>
  <si>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</si>
  <si>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</si>
  <si>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</si>
  <si>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</si>
  <si>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</si>
  <si>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</si>
  <si>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</si>
  <si>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</si>
  <si>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</si>
  <si>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</si>
  <si>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</si>
  <si>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</si>
  <si>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</si>
  <si>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</si>
  <si>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</si>
  <si>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</si>
  <si>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</si>
  <si>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</si>
  <si>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</si>
  <si>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</si>
  <si>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</si>
  <si>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</si>
  <si>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</si>
  <si>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</si>
  <si>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</si>
  <si>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</si>
  <si>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</si>
  <si>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</si>
  <si>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</si>
  <si>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</si>
  <si>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</si>
  <si>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</si>
  <si>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</si>
  <si>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</si>
  <si>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</si>
  <si>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</si>
  <si>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</si>
  <si>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</si>
  <si>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</si>
  <si>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</si>
  <si>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</si>
  <si>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</si>
  <si>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</si>
  <si>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</si>
  <si>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</si>
  <si>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</si>
  <si>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</si>
  <si>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</si>
  <si>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</si>
  <si>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</si>
  <si>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</si>
  <si>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</si>
  <si>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</si>
  <si>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</si>
  <si>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</si>
  <si>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</si>
  <si>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</si>
  <si>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</si>
  <si>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</si>
  <si>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</si>
  <si>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</si>
  <si>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</si>
  <si>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</si>
  <si>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</si>
  <si>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</si>
  <si>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</si>
  <si>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</si>
  <si>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</si>
  <si>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</si>
  <si>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</si>
  <si>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</si>
  <si>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</si>
  <si>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</si>
  <si>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</si>
  <si>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</si>
  <si>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</si>
  <si>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</si>
  <si>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</si>
  <si>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</si>
  <si>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</si>
  <si>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</si>
  <si>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</si>
  <si>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</si>
  <si>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</si>
  <si>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</si>
  <si>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</si>
  <si>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</si>
  <si>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</si>
  <si>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</si>
  <si>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</si>
  <si>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</si>
  <si>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</si>
  <si>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</si>
  <si>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</si>
  <si>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</si>
  <si>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</si>
  <si>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</si>
  <si>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</si>
  <si>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</si>
  <si>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</si>
  <si>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</si>
  <si>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</si>
  <si>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</si>
  <si>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</si>
  <si>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</si>
  <si>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</si>
  <si>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</si>
  <si>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</si>
  <si>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</si>
  <si>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</si>
  <si>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</si>
  <si>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</si>
  <si>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</si>
  <si>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</si>
  <si>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</si>
  <si>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</si>
  <si>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</si>
  <si>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</si>
  <si>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</si>
  <si>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</si>
  <si>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</si>
  <si>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</si>
  <si>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</si>
  <si>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</si>
  <si>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</si>
  <si>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</si>
  <si>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</si>
  <si>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</si>
  <si>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</si>
  <si>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</si>
  <si>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</si>
  <si>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</si>
  <si>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</si>
  <si>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</si>
  <si>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</si>
  <si>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</si>
  <si>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</si>
  <si>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</si>
  <si>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</si>
  <si>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</si>
  <si>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</si>
  <si>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</si>
  <si>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</si>
  <si>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</si>
  <si>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</si>
  <si>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</si>
  <si>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</si>
  <si>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</si>
  <si>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</si>
  <si>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</si>
  <si>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</si>
  <si>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</si>
  <si>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</si>
  <si>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</si>
  <si>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</si>
  <si>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2021-27-10001030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</si>
</sst>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3" zoomScale="70" zoomScaleNormal="70" zoomScaleSheetLayoutView="40" zoomScalePageLayoutView="40" workbookViewId="0">
      <selection activeCell="N66" sqref="N6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244"/>
      <c r="I20" s="148" t="s">
        <v>628</v>
      </c>
      <c r="J20" s="149" t="s">
        <v>647</v>
      </c>
      <c r="K20" s="150">
        <v>3094572240</v>
      </c>
      <c r="L20" s="151">
        <v>44212</v>
      </c>
      <c r="M20" s="151">
        <v>44561</v>
      </c>
      <c r="N20" s="135">
        <f>+(M20-L20)/30</f>
        <v>11.633333333333333</v>
      </c>
      <c r="O20" s="138"/>
      <c r="U20" s="134"/>
      <c r="V20" s="105">
        <f ca="1">NOW()</f>
        <v>44193.50122766204</v>
      </c>
      <c r="W20" s="105">
        <f ca="1">NOW()</f>
        <v>44193.50122766204</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CORPORACIÓN LA NUEVA COLOMBIA</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2706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v>1</v>
      </c>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v>1</v>
      </c>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v>1</v>
      </c>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v>1</v>
      </c>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v>1</v>
      </c>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v>1</v>
      </c>
      <c r="N53" s="115" t="s">
        <v>2634</v>
      </c>
      <c r="O53" s="115" t="s">
        <v>1148</v>
      </c>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v>1</v>
      </c>
      <c r="N54" s="115" t="s">
        <v>2634</v>
      </c>
      <c r="O54" s="115"/>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v>1</v>
      </c>
      <c r="N55" s="115" t="s">
        <v>1151</v>
      </c>
      <c r="O55" s="124" t="s">
        <v>1148</v>
      </c>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v>1</v>
      </c>
      <c r="N56" s="124" t="s">
        <v>1151</v>
      </c>
      <c r="O56" s="124" t="s">
        <v>1148</v>
      </c>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117">
        <v>1</v>
      </c>
      <c r="N57" s="124" t="s">
        <v>1151</v>
      </c>
      <c r="O57" s="124" t="s">
        <v>1148</v>
      </c>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117">
        <v>1</v>
      </c>
      <c r="N58" s="124" t="s">
        <v>1151</v>
      </c>
      <c r="O58" s="124" t="s">
        <v>1148</v>
      </c>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117">
        <v>1</v>
      </c>
      <c r="N59" s="124" t="s">
        <v>1151</v>
      </c>
      <c r="O59" s="124" t="s">
        <v>1148</v>
      </c>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117">
        <v>1</v>
      </c>
      <c r="N60" s="124" t="s">
        <v>1151</v>
      </c>
      <c r="O60" s="124" t="s">
        <v>1148</v>
      </c>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117">
        <v>1</v>
      </c>
      <c r="N61" s="124" t="s">
        <v>1151</v>
      </c>
      <c r="O61" s="124" t="s">
        <v>1148</v>
      </c>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2" t="s">
        <v>2669</v>
      </c>
      <c r="C179" s="192"/>
      <c r="D179" s="192"/>
      <c r="E179" s="170">
        <v>0.02</v>
      </c>
      <c r="F179" s="169">
        <v>0.01</v>
      </c>
      <c r="G179" s="164">
        <f>IF(F179&gt;0,SUM(E179+F179),"")</f>
        <v>0.03</v>
      </c>
      <c r="H179" s="5"/>
      <c r="I179" s="192" t="s">
        <v>2671</v>
      </c>
      <c r="J179" s="192"/>
      <c r="K179" s="192"/>
      <c r="L179" s="192"/>
      <c r="M179" s="171">
        <v>0.05</v>
      </c>
      <c r="O179" s="8"/>
      <c r="Q179" s="19"/>
      <c r="R179" s="158">
        <f>IF(M179&gt;0,SUM(L179+M179),"")</f>
        <v>0.05</v>
      </c>
      <c r="T179" s="19"/>
      <c r="U179" s="238" t="s">
        <v>1166</v>
      </c>
      <c r="V179" s="238"/>
      <c r="W179" s="238"/>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92837167.200000003</v>
      </c>
      <c r="F185" s="92"/>
      <c r="G185" s="93"/>
      <c r="H185" s="88"/>
      <c r="I185" s="90" t="s">
        <v>2627</v>
      </c>
      <c r="J185" s="165">
        <f>+SUM(M179:M183)</f>
        <v>0.05</v>
      </c>
      <c r="K185" s="237" t="s">
        <v>2628</v>
      </c>
      <c r="L185" s="237"/>
      <c r="M185" s="94">
        <f>+J185*(SUM(K20:K35))</f>
        <v>154728612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6" t="s">
        <v>2636</v>
      </c>
      <c r="C192" s="196"/>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2020-12-28T17:01:48Z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