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6F6B8A62-ACC5-49D8-8A86-B20030F4CC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<sst xmlns="http://schemas.openxmlformats.org/spreadsheetml/2006/main" count="3155" uniqueCount="2686">
  <si>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</si>
  <si>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</si>
  <si>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</si>
  <si>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</si>
  <si>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</si>
  <si>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</si>
  <si>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</si>
  <si>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</si>
  <si>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</si>
  <si>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</si>
  <si>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</si>
  <si>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</si>
  <si>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</si>
  <si>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</si>
  <si>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</si>
  <si>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</si>
  <si>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</si>
  <si>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</si>
  <si>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</si>
  <si>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</si>
  <si>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</si>
  <si>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</si>
  <si>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</si>
  <si>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</si>
  <si>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</si>
  <si>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</si>
  <si>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</si>
  <si>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</si>
  <si>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</si>
  <si>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</si>
  <si>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</si>
  <si>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</si>
  <si>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</si>
  <si>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</si>
  <si>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</si>
  <si>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</si>
  <si>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</si>
  <si>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</si>
  <si>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</si>
  <si>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</si>
  <si>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</si>
  <si>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</si>
  <si>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</si>
  <si>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</si>
  <si>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</si>
  <si>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</si>
  <si>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</si>
  <si>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</si>
  <si>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</si>
  <si>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</si>
  <si>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</si>
  <si>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</si>
  <si>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</si>
  <si>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</si>
  <si>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</si>
  <si>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</si>
  <si>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</si>
  <si>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</si>
  <si>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</si>
  <si>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</si>
  <si>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</si>
  <si>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</si>
  <si>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</si>
  <si>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</si>
  <si>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</si>
  <si>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</si>
  <si>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</si>
  <si>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</si>
  <si>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</si>
  <si>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</si>
  <si>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</si>
  <si>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</si>
  <si>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</si>
  <si>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</si>
  <si>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</si>
  <si>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</si>
  <si>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</si>
  <si>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</si>
  <si>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</si>
  <si>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</si>
  <si>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</si>
  <si>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</si>
  <si>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</si>
  <si>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</si>
  <si>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</si>
  <si>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</si>
  <si>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</si>
  <si>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</si>
  <si>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</si>
  <si>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</si>
  <si>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</si>
  <si>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</si>
  <si>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</si>
  <si>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</si>
  <si>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</si>
  <si>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</si>
  <si>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</si>
  <si>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</si>
  <si>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</si>
  <si>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</si>
  <si>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</si>
  <si>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</si>
  <si>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</si>
  <si>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</si>
  <si>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</si>
  <si>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</si>
  <si>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</si>
  <si>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</si>
  <si>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</si>
  <si>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</si>
  <si>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</si>
  <si>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</si>
  <si>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</si>
  <si>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</si>
  <si>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</si>
  <si>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</si>
  <si>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</si>
  <si>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</si>
  <si>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</si>
  <si>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</si>
  <si>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</si>
  <si>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</si>
  <si>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</si>
  <si>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</si>
  <si>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</si>
  <si>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</si>
  <si>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</si>
  <si>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</si>
  <si>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</si>
  <si>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</si>
  <si>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</si>
  <si>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</si>
  <si>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</si>
  <si>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</si>
  <si>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</si>
  <si>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</si>
  <si>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</si>
  <si>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</si>
  <si>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</si>
  <si>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</si>
  <si>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</si>
  <si>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</si>
  <si>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</si>
  <si>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</si>
  <si>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</si>
  <si>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</si>
  <si>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</si>
  <si>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</si>
  <si>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</si>
  <si>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</si>
  <si>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</si>
  <si>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</si>
  <si>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</si>
  <si>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</si>
  <si>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</si>
  <si>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</si>
  <si>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</si>
  <si>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</si>
  <si>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</si>
  <si>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</si>
  <si>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</si>
  <si>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</si>
  <si>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</si>
  <si>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</si>
  <si>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</si>
  <si>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</si>
  <si>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</si>
  <si>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</si>
  <si>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</si>
  <si>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</si>
  <si>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</si>
  <si>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</si>
  <si>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</si>
  <si>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</si>
  <si>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</si>
  <si>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</si>
  <si>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</si>
  <si>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</si>
  <si>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</si>
  <si>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</si>
  <si>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</si>
  <si>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</si>
  <si>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</si>
  <si>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</si>
  <si>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</si>
  <si>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</si>
  <si>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</si>
  <si>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</si>
  <si>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</si>
  <si>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</si>
  <si>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</si>
  <si>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</si>
  <si>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</si>
  <si>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</si>
  <si>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</si>
  <si>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</si>
  <si>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</si>
  <si>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</si>
  <si>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</si>
  <si>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</si>
  <si>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</si>
  <si>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</si>
  <si>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</si>
  <si>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</si>
  <si>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</si>
  <si>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</si>
  <si>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</si>
  <si>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</si>
  <si>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</si>
  <si>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</si>
  <si>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</si>
  <si>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</si>
  <si>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</si>
  <si>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</si>
  <si>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</si>
  <si>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</si>
  <si>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</si>
  <si>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</si>
  <si>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</si>
  <si>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</si>
  <si>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</si>
  <si>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</si>
  <si>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</si>
  <si>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</si>
  <si>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</si>
  <si>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</si>
  <si>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</si>
  <si>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</si>
  <si>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</si>
  <si>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</si>
  <si>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</si>
  <si>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</si>
  <si>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</si>
  <si>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</si>
  <si>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</si>
  <si>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</si>
  <si>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</si>
  <si>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</si>
  <si>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</si>
  <si>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</si>
  <si>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</si>
  <si>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</si>
  <si>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</si>
  <si>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</si>
  <si>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</si>
  <si>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</si>
  <si>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</si>
  <si>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</si>
  <si>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</si>
  <si>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</si>
  <si>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</si>
  <si>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</si>
  <si>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</si>
  <si>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</si>
  <si>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</si>
  <si>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</si>
  <si>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</si>
  <si>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</si>
  <si>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</si>
  <si>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</si>
  <si>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</si>
  <si>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</si>
  <si>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</si>
  <si>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</si>
  <si>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</si>
  <si>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</si>
  <si>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</si>
  <si>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</si>
  <si>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</si>
  <si>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</si>
  <si>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</si>
  <si>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</si>
  <si>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</si>
  <si>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</si>
  <si>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</si>
  <si>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</si>
  <si>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</si>
  <si>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</si>
  <si>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</si>
  <si>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</si>
  <si>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</si>
  <si>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</si>
  <si>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</si>
  <si>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</si>
  <si>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</si>
  <si>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</si>
  <si>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</si>
  <si>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</si>
  <si>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</si>
  <si>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</si>
  <si>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</si>
  <si>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</si>
  <si>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</si>
  <si>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</si>
  <si>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</si>
  <si>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</si>
  <si>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</si>
  <si>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</si>
  <si>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</si>
  <si>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</si>
  <si>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</si>
  <si>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</si>
  <si>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</si>
  <si>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</si>
  <si>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</si>
  <si>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</si>
  <si>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</si>
  <si>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</si>
  <si>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</si>
  <si>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</si>
  <si>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</si>
  <si>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</si>
  <si>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</si>
  <si>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</si>
  <si>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</si>
  <si>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</si>
  <si>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</si>
  <si>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</si>
  <si>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</si>
  <si>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</si>
  <si>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</si>
  <si>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</si>
  <si>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</si>
  <si>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</si>
  <si>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</si>
  <si>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</si>
  <si>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</si>
  <si>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</si>
  <si>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</si>
  <si>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</si>
  <si>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</si>
  <si>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</si>
  <si>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</si>
  <si>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</si>
  <si>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</si>
  <si>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</si>
  <si>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</si>
  <si>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</si>
  <si>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</si>
  <si>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</si>
  <si>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</si>
  <si>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</si>
  <si>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</si>
  <si>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</si>
  <si>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</si>
  <si>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</si>
  <si>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</si>
  <si>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</si>
  <si>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</si>
  <si>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</si>
  <si>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</si>
  <si>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</si>
  <si>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</si>
  <si>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</si>
  <si>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</si>
  <si>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</si>
  <si>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</si>
  <si>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</si>
  <si>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</si>
  <si>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</si>
  <si>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</si>
  <si>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</si>
  <si>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</si>
  <si>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</si>
  <si>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</si>
  <si>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</si>
  <si>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</si>
  <si>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</si>
  <si>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</si>
  <si>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</si>
  <si>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</si>
  <si>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</si>
  <si>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</si>
  <si>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</si>
  <si>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</si>
  <si>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</si>
  <si>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</si>
  <si>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</si>
  <si>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</si>
  <si>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</si>
  <si>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</si>
  <si>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</si>
  <si>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</si>
  <si>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</si>
  <si>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</si>
  <si>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</si>
  <si>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</si>
  <si>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</si>
  <si>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</si>
  <si>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</si>
  <si>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</si>
  <si>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</si>
  <si>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</si>
  <si>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</si>
  <si>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</si>
  <si>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</si>
  <si>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</si>
  <si>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</si>
  <si>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</si>
  <si>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</si>
  <si>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</si>
  <si>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</si>
  <si>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</si>
  <si>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</si>
  <si>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</si>
  <si>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</si>
  <si>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</si>
  <si>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</si>
  <si>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</si>
  <si>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</si>
  <si>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</si>
  <si>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</si>
  <si>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</si>
  <si>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</si>
  <si>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</si>
  <si>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</si>
  <si>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</si>
  <si>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</si>
  <si>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</si>
  <si>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</si>
  <si>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</si>
  <si>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</si>
  <si>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</si>
  <si>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</si>
  <si>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</si>
  <si>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</si>
  <si>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</si>
  <si>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</si>
  <si>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</si>
  <si>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</si>
  <si>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</si>
  <si>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</si>
  <si>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</si>
  <si>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</si>
  <si>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</si>
  <si>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</si>
  <si>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</si>
  <si>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</si>
  <si>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</si>
  <si>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</si>
  <si>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</si>
  <si>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</si>
  <si>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</si>
  <si>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</si>
  <si>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</si>
  <si>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</si>
  <si>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</si>
  <si>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</si>
  <si>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</si>
  <si>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</si>
  <si>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</si>
  <si>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</si>
  <si>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</si>
  <si>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</si>
  <si>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</si>
  <si>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</si>
  <si>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</si>
  <si>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</si>
  <si>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</si>
  <si>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</si>
  <si>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</si>
  <si>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</si>
  <si>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</si>
  <si>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</si>
  <si>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</si>
  <si>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</si>
  <si>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</si>
  <si>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</si>
  <si>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</si>
  <si>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</si>
  <si>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</si>
  <si>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</si>
  <si>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</si>
  <si>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</si>
  <si>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</si>
  <si>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</si>
  <si>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</si>
  <si>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</si>
  <si>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</si>
  <si>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</si>
  <si>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</si>
  <si>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</si>
  <si>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</si>
  <si>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</si>
  <si>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</si>
  <si>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</si>
  <si>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</si>
  <si>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</si>
  <si>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</si>
  <si>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</si>
  <si>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</si>
  <si>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</si>
  <si>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</si>
  <si>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</si>
  <si>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</si>
  <si>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</si>
  <si>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</si>
  <si>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</si>
  <si>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</si>
  <si>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</si>
  <si>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</si>
  <si>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</si>
  <si>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</si>
  <si>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</si>
  <si>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</si>
  <si>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</si>
  <si>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</si>
  <si>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</si>
  <si>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</si>
  <si>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</si>
  <si>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</si>
  <si>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</si>
  <si>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</si>
  <si>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</si>
  <si>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</si>
  <si>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</si>
  <si>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</si>
  <si>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</si>
  <si>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</si>
  <si>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</si>
  <si>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</si>
  <si>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</si>
  <si>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</si>
  <si>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</si>
  <si>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</si>
  <si>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</si>
  <si>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</si>
  <si>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</si>
  <si>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</si>
  <si>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</si>
  <si>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</si>
  <si>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</si>
  <si>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</si>
  <si>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</si>
  <si>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</si>
  <si>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</si>
  <si>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</si>
  <si>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</si>
  <si>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</si>
  <si>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</si>
  <si>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</si>
  <si>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</si>
  <si>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</si>
  <si>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</si>
  <si>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</si>
  <si>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</si>
  <si>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</si>
  <si>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</si>
  <si>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</si>
  <si>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</si>
  <si>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</si>
  <si>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</si>
  <si>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</si>
  <si>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</si>
  <si>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</si>
  <si>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</si>
  <si>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</si>
  <si>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</si>
  <si>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</si>
  <si>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</si>
  <si>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</si>
  <si>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</si>
  <si>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</si>
  <si>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</si>
  <si>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</si>
  <si>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</si>
  <si>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</si>
  <si>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</si>
  <si>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</si>
  <si>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</si>
  <si>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</si>
  <si>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</si>
  <si>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</si>
  <si>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</si>
  <si>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</si>
  <si>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</si>
  <si>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</si>
  <si>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</si>
  <si>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</si>
  <si>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</si>
  <si>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</si>
  <si>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</si>
  <si>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</si>
  <si>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</si>
  <si>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</si>
  <si>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</si>
  <si>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</si>
  <si>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</si>
  <si>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</si>
  <si>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</si>
  <si>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</si>
  <si>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</si>
  <si>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</si>
  <si>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</si>
  <si>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</si>
  <si>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</si>
  <si>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</si>
  <si>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</si>
  <si>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</si>
  <si>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</si>
  <si>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</si>
  <si>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</si>
  <si>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</si>
  <si>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</si>
  <si>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</si>
  <si>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</si>
  <si>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</si>
  <si>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</si>
  <si>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</si>
  <si>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</si>
  <si>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</si>
  <si>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</si>
  <si>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</si>
  <si>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</si>
  <si>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</si>
  <si>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</si>
  <si>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</si>
  <si>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</si>
  <si>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</si>
  <si>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</si>
  <si>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</si>
  <si>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</si>
  <si>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</si>
  <si>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</si>
  <si>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</si>
  <si>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</si>
  <si>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</si>
  <si>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</si>
  <si>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</si>
  <si>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</si>
  <si>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</si>
  <si>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</si>
  <si>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</si>
  <si>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</si>
  <si>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</si>
  <si>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</si>
  <si>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</si>
  <si>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</si>
  <si>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</si>
  <si>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</si>
  <si>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</si>
  <si>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</si>
  <si>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</si>
  <si>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</si>
  <si>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</si>
  <si>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</si>
  <si>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</si>
  <si>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</si>
  <si>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</si>
  <si>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</si>
  <si>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</si>
  <si>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</si>
  <si>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</si>
  <si>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</si>
  <si>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</si>
  <si>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</si>
  <si>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</si>
  <si>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</si>
  <si>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</si>
  <si>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</si>
  <si>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</si>
  <si>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</si>
  <si>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</si>
  <si>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</si>
  <si>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</si>
  <si>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</si>
  <si>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</si>
  <si>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</si>
  <si>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</si>
  <si>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</si>
  <si>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</si>
  <si>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</si>
  <si>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</si>
  <si>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</si>
  <si>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</si>
  <si>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</si>
  <si>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</si>
  <si>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</si>
  <si>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</si>
  <si>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</si>
  <si>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</si>
  <si>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</si>
  <si>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</si>
  <si>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</si>
  <si>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</si>
  <si>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</si>
  <si>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</si>
  <si>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</si>
  <si>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</si>
  <si>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</si>
  <si>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</si>
  <si>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</si>
  <si>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</si>
  <si>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</si>
  <si>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</si>
  <si>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</si>
  <si>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</si>
  <si>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</si>
  <si>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</si>
  <si>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</si>
  <si>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</si>
  <si>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</si>
  <si>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</si>
  <si>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</si>
  <si>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</si>
  <si>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</si>
  <si>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</si>
  <si>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</si>
  <si>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</si>
  <si>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</si>
  <si>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</si>
  <si>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</si>
  <si>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</si>
  <si>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</si>
  <si>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</si>
  <si>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</si>
  <si>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</si>
  <si>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</si>
  <si>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</si>
  <si>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</si>
  <si>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</si>
  <si>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</si>
  <si>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</si>
  <si>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</si>
  <si>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</si>
  <si>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</si>
  <si>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</si>
  <si>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</si>
  <si>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</si>
  <si>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</si>
  <si>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</si>
  <si>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</si>
  <si>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</si>
  <si>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</si>
  <si>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</si>
  <si>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</si>
  <si>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</si>
  <si>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</si>
  <si>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</si>
  <si>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</si>
  <si>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</si>
  <si>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</si>
  <si>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</si>
  <si>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</si>
  <si>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</si>
  <si>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</si>
  <si>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</si>
  <si>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</si>
  <si>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</si>
  <si>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</si>
  <si>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</si>
  <si>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</si>
  <si>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</si>
  <si>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</si>
  <si>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</si>
  <si>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</si>
  <si>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</si>
  <si>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</si>
  <si>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</si>
  <si>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</si>
  <si>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</si>
  <si>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</si>
  <si>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</si>
  <si>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</si>
  <si>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</si>
  <si>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</si>
  <si>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</si>
  <si>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</si>
  <si>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</si>
  <si>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</si>
  <si>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</si>
  <si>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</si>
  <si>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</si>
  <si>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</si>
  <si>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</si>
  <si>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</si>
  <si>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</si>
  <si>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</si>
  <si>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</si>
  <si>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</si>
  <si>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</si>
  <si>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</si>
  <si>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</si>
  <si>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</si>
  <si>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</si>
  <si>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</si>
  <si>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</si>
  <si>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</si>
  <si>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</si>
  <si>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</si>
  <si>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</si>
  <si>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</si>
  <si>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</si>
  <si>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</si>
  <si>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</si>
  <si>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</si>
  <si>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</si>
  <si>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</si>
  <si>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</si>
  <si>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</si>
  <si>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</si>
  <si>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</si>
  <si>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</si>
  <si>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</si>
  <si>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</si>
  <si>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</si>
  <si>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</si>
  <si>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</si>
  <si>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</si>
  <si>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</si>
  <si>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</si>
  <si>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</si>
  <si>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</si>
  <si>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</si>
  <si>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</si>
  <si>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</si>
  <si>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</si>
  <si>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</si>
  <si>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</si>
  <si>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</si>
  <si>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</si>
  <si>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</si>
  <si>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</si>
  <si>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</si>
  <si>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</si>
  <si>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</si>
  <si>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</si>
  <si>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</si>
  <si>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</si>
  <si>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</si>
  <si>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</si>
  <si>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</si>
  <si>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</si>
  <si>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</si>
  <si>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</si>
  <si>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</si>
  <si>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</si>
  <si>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</si>
  <si>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</si>
  <si>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</si>
  <si>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</si>
  <si>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</si>
  <si>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</si>
  <si>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</si>
  <si>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</si>
  <si>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</si>
  <si>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</si>
  <si>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</si>
  <si>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</si>
  <si>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</si>
  <si>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</si>
  <si>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</si>
  <si>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</si>
  <si>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</si>
  <si>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</si>
  <si>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</si>
  <si>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</si>
  <si>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</si>
  <si>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</si>
  <si>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</si>
  <si>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</si>
  <si>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</si>
  <si>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</si>
  <si>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</si>
  <si>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</si>
  <si>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</si>
  <si>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</si>
  <si>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</si>
  <si>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</si>
  <si>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</si>
  <si>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</si>
  <si>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</si>
  <si>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</si>
  <si>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</si>
  <si>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</si>
  <si>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</si>
  <si>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</si>
  <si>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</si>
  <si>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</si>
  <si>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</si>
  <si>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</si>
  <si>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</si>
  <si>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</si>
  <si>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</si>
  <si>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</si>
  <si>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</si>
  <si>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</si>
  <si>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</si>
  <si>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</si>
  <si>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</si>
  <si>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</si>
  <si>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</si>
  <si>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</si>
  <si>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</si>
  <si>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</si>
  <si>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</si>
  <si>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</si>
  <si>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</si>
  <si>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</si>
  <si>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</si>
  <si>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</si>
  <si>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</si>
  <si>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</si>
  <si>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</si>
  <si>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</si>
  <si>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</si>
  <si>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</si>
  <si>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</si>
  <si>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</si>
  <si>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</si>
  <si>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</si>
  <si>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</si>
  <si>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</si>
  <si>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</si>
  <si>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</si>
  <si>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</si>
  <si>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</si>
  <si>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</si>
  <si>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</si>
  <si>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</si>
  <si>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</si>
  <si>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</si>
  <si>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</si>
  <si>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</si>
  <si>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</si>
  <si>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</si>
  <si>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</si>
  <si>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</si>
  <si>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</si>
  <si>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</si>
  <si>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</si>
  <si>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</si>
  <si>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</si>
  <si>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</si>
  <si>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</si>
  <si>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</si>
  <si>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</si>
  <si>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</si>
  <si>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</si>
  <si>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</si>
  <si>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</si>
  <si>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</si>
  <si>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</si>
  <si>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</si>
  <si>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</si>
  <si>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</si>
  <si>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</si>
  <si>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</si>
  <si>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</si>
  <si>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</si>
  <si>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</si>
  <si>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</si>
  <si>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</si>
  <si>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</si>
  <si>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</si>
  <si>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</si>
  <si>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</si>
  <si>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</si>
  <si>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</si>
  <si>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</si>
  <si>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</si>
  <si>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</si>
  <si>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</si>
  <si>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</si>
  <si>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</si>
  <si>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</si>
  <si>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</si>
  <si>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</si>
  <si>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</si>
  <si>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</si>
  <si>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</si>
  <si>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</si>
  <si>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</si>
  <si>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</si>
  <si>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</si>
  <si>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</si>
  <si>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</si>
  <si>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</si>
  <si>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</si>
  <si>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</si>
  <si>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</si>
  <si>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</si>
  <si>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</si>
  <si>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</si>
  <si>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</si>
  <si>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</si>
  <si>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</si>
  <si>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</si>
  <si>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</si>
  <si>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</si>
  <si>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</si>
  <si>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</si>
  <si>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</si>
  <si>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</si>
  <si>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</si>
  <si>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</si>
  <si>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</si>
  <si>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</si>
  <si>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</si>
  <si>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</si>
  <si>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</si>
  <si>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</si>
  <si>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</si>
  <si>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</si>
  <si>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</si>
  <si>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</si>
  <si>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</si>
  <si>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</si>
  <si>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</si>
  <si>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</si>
  <si>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</si>
  <si>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</si>
  <si>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</si>
  <si>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</si>
  <si>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</si>
  <si>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</si>
  <si>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</si>
  <si>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</si>
  <si>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</si>
  <si>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</si>
  <si>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</si>
  <si>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</si>
  <si>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</si>
  <si>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</si>
  <si>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</si>
  <si>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</si>
  <si>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</si>
  <si>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</si>
  <si>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</si>
  <si>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</si>
  <si>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</si>
  <si>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</si>
  <si>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</si>
  <si>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</si>
  <si>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</si>
  <si>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</si>
  <si>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</si>
  <si>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</si>
  <si>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</si>
  <si>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</si>
  <si>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</si>
  <si>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</si>
  <si>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</si>
  <si>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</si>
  <si>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</si>
  <si>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</si>
  <si>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</si>
  <si>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</si>
  <si>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</si>
  <si>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</si>
  <si>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</si>
  <si>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</si>
  <si>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</si>
  <si>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</si>
  <si>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</si>
  <si>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</si>
  <si>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</si>
  <si>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</si>
  <si>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</si>
  <si>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</si>
  <si>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</si>
  <si>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</si>
  <si>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</si>
  <si>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</si>
  <si>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</si>
  <si>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</si>
  <si>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</si>
  <si>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</si>
  <si>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</si>
  <si>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</si>
  <si>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</si>
  <si>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</si>
  <si>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</si>
  <si>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</si>
  <si>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</si>
  <si>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</si>
  <si>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</si>
  <si>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</si>
  <si>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</si>
  <si>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</si>
  <si>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</si>
  <si>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</si>
  <si>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</si>
  <si>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</si>
  <si>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</si>
  <si>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</si>
  <si>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</si>
  <si>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</si>
  <si>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</si>
  <si>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</si>
  <si>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</si>
  <si>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</si>
  <si>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</si>
  <si>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</si>
  <si>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</si>
  <si>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</si>
  <si>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</si>
  <si>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</si>
  <si>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</si>
  <si>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</si>
  <si>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</si>
  <si>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</si>
  <si>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</si>
  <si>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</si>
  <si>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</si>
  <si>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</si>
  <si>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</si>
  <si>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</si>
  <si>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</si>
  <si>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</si>
  <si>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</si>
  <si>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</si>
  <si>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</si>
  <si>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</si>
  <si>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</si>
  <si>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</si>
  <si>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</si>
  <si>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</si>
  <si>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</si>
  <si>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</si>
  <si>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</si>
  <si>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</si>
  <si>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</si>
  <si>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</si>
  <si>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</si>
  <si>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</si>
  <si>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</si>
  <si>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</si>
  <si>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</si>
  <si>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</si>
  <si>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</si>
  <si>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</si>
  <si>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</si>
  <si>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</si>
  <si>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</si>
  <si>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</si>
  <si>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</si>
  <si>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</si>
  <si>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</si>
  <si>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</si>
  <si>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</si>
  <si>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</si>
  <si>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</si>
  <si>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</si>
  <si>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</si>
  <si>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</si>
  <si>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</si>
  <si>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</si>
  <si>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</si>
  <si>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</si>
  <si>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</si>
  <si>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</si>
  <si>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</si>
  <si>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</si>
  <si>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</si>
  <si>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</si>
  <si>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</si>
  <si>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</si>
  <si>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</si>
  <si>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</si>
  <si>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</si>
  <si>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</si>
  <si>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</si>
  <si>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</si>
  <si>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</si>
  <si>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</si>
  <si>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</si>
  <si>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</si>
  <si>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</si>
  <si>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</si>
  <si>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</si>
  <si>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</si>
  <si>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</si>
  <si>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</si>
  <si>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</si>
  <si>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</si>
  <si>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</si>
  <si>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</si>
  <si>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</si>
  <si>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</si>
  <si>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</si>
  <si>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</si>
  <si>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</si>
  <si>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</si>
  <si>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</si>
  <si>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</si>
  <si>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</si>
  <si>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</si>
  <si>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</si>
  <si>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</si>
  <si>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</si>
  <si>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</si>
  <si>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</si>
  <si>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</si>
  <si>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</si>
  <si>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</si>
  <si>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</si>
  <si>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</si>
  <si>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</si>
  <si>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</si>
  <si>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</si>
  <si>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</si>
  <si>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</si>
  <si>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</si>
  <si>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</si>
  <si>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</si>
  <si>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</si>
  <si>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</si>
  <si>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</si>
  <si>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</si>
  <si>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</si>
  <si>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</si>
  <si>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</si>
  <si>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</si>
  <si>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</si>
  <si>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</si>
  <si>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</si>
  <si>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</si>
  <si>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</si>
  <si>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</si>
  <si>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</si>
  <si>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</si>
  <si>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</si>
  <si>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</si>
  <si>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</si>
  <si>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</si>
  <si>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</si>
  <si>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</si>
  <si>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</si>
  <si>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</si>
  <si>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</si>
  <si>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</si>
  <si>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</si>
  <si>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</si>
  <si>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</si>
  <si>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</si>
  <si>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</si>
  <si>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</si>
  <si>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</si>
  <si>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</si>
  <si>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</si>
  <si>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</si>
  <si>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</si>
  <si>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</si>
  <si>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</si>
  <si>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</si>
  <si>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</si>
  <si>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</si>
  <si>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</si>
  <si>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</si>
  <si>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</si>
  <si>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</si>
  <si>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</si>
  <si>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</si>
  <si>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</si>
  <si>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</si>
  <si>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</si>
  <si>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</si>
  <si>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</si>
  <si>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</si>
  <si>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</si>
  <si>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</si>
  <si>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</si>
  <si>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</si>
  <si>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</si>
  <si>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</si>
  <si>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</si>
  <si>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</si>
  <si>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</si>
  <si>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</si>
  <si>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</si>
  <si>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</si>
  <si>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</si>
  <si>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</si>
  <si>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</si>
  <si>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</si>
  <si>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</si>
  <si>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</si>
  <si>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</si>
  <si>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</si>
  <si>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</si>
  <si>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</si>
  <si>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</si>
  <si>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</si>
  <si>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</si>
  <si>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</si>
  <si>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</si>
  <si>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</si>
  <si>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</si>
  <si>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</si>
  <si>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</si>
  <si>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</si>
  <si>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</si>
  <si>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</si>
  <si>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</si>
  <si>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</si>
  <si>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</si>
  <si>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</si>
  <si>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</si>
  <si>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</si>
  <si>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</si>
  <si>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</si>
  <si>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</si>
  <si>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</si>
  <si>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</si>
  <si>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</si>
  <si>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</si>
  <si>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</si>
  <si>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</si>
  <si>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</si>
  <si>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</si>
  <si>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</si>
  <si>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</si>
  <si>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</si>
  <si>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</si>
  <si>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</si>
  <si>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</si>
  <si>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</si>
  <si>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</si>
  <si>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</si>
  <si>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</si>
  <si>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</si>
  <si>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</si>
  <si>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</si>
  <si>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</si>
  <si>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</si>
  <si>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</si>
  <si>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</si>
  <si>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</si>
  <si>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</si>
  <si>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</si>
  <si>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</si>
  <si>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</si>
  <si>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</si>
  <si>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</si>
  <si>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</si>
  <si>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</si>
  <si>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</si>
  <si>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</si>
  <si>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</si>
  <si>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</si>
  <si>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</si>
  <si>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</si>
  <si>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</si>
  <si>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</si>
  <si>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</si>
  <si>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</si>
  <si>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</si>
  <si>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</si>
  <si>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</si>
  <si>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</si>
  <si>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</si>
  <si>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</si>
  <si>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</si>
  <si>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</si>
  <si>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</si>
  <si>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</si>
  <si>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</si>
  <si>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</si>
  <si>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</si>
  <si>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</si>
  <si>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</si>
  <si>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</si>
  <si>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</si>
  <si>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</si>
  <si>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</si>
  <si>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</si>
  <si>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</si>
  <si>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</si>
  <si>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</si>
  <si>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</si>
  <si>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</si>
  <si>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</si>
  <si>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</si>
  <si>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</si>
  <si>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</si>
  <si>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</si>
  <si>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</si>
  <si>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</si>
  <si>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</si>
  <si>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</si>
  <si>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</si>
  <si>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</si>
  <si>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</si>
  <si>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</si>
  <si>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</si>
  <si>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</si>
  <si>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</si>
  <si>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</si>
  <si>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</si>
  <si>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</si>
  <si>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</si>
  <si>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</si>
  <si>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</si>
  <si>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</si>
  <si>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</si>
  <si>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</si>
  <si>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</si>
  <si>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</si>
  <si>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</si>
  <si>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</si>
  <si>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</si>
  <si>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</si>
  <si>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</si>
  <si>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</si>
  <si>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</si>
  <si>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</si>
  <si>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</si>
  <si>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</si>
  <si>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</si>
  <si>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</si>
  <si>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</si>
  <si>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</si>
  <si>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</si>
  <si>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</si>
  <si>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</si>
  <si>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</si>
  <si>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</si>
  <si>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</si>
  <si>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</si>
  <si>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</si>
  <si>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</si>
  <si>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</si>
  <si>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</si>
  <si>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</si>
  <si>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</si>
  <si>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</si>
  <si>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</si>
  <si>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</si>
  <si>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</si>
  <si>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</si>
  <si>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</si>
  <si>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</si>
  <si>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</si>
  <si>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</si>
  <si>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</si>
  <si>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</si>
  <si>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</si>
  <si>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</si>
  <si>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</si>
  <si>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</si>
  <si>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</si>
  <si>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</si>
  <si>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</si>
  <si>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</si>
  <si>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</si>
  <si>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</si>
  <si>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</si>
  <si>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</si>
  <si>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</si>
  <si>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</si>
  <si>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</si>
  <si>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</si>
  <si>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</si>
  <si>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</si>
  <si>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</si>
  <si>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</si>
  <si>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</si>
  <si>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</si>
  <si>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</si>
  <si>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</si>
  <si>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</si>
  <si>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</si>
  <si>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</si>
  <si>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</si>
  <si>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</si>
  <si>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</si>
  <si>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</si>
  <si>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</si>
  <si>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</si>
  <si>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</si>
  <si>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</si>
  <si>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</si>
  <si>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</si>
  <si>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</si>
  <si>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</si>
  <si>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</si>
  <si>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</si>
  <si>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</si>
  <si>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</si>
  <si>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</si>
  <si>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</si>
  <si>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</si>
  <si>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</si>
  <si>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</si>
  <si>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</si>
  <si>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</si>
  <si>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</si>
  <si>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</si>
  <si>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</si>
  <si>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</si>
  <si>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</si>
  <si>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</si>
  <si>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</si>
  <si>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</si>
  <si>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</si>
  <si>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</si>
  <si>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</si>
  <si>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</si>
  <si>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</si>
  <si>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</si>
  <si>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</si>
  <si>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</si>
  <si>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</si>
  <si>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</si>
  <si>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</si>
  <si>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</si>
  <si>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</si>
  <si>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</si>
  <si>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</si>
  <si>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</si>
  <si>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</si>
  <si>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</si>
  <si>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</si>
  <si>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</si>
  <si>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</si>
  <si>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</si>
  <si>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</si>
  <si>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</si>
  <si>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</si>
  <si>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</si>
  <si>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</si>
  <si>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</si>
  <si>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</si>
  <si>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</si>
  <si>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</si>
  <si>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</si>
  <si>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</si>
  <si>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</si>
  <si>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</si>
  <si>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</si>
  <si>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</si>
  <si>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</si>
  <si>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</si>
  <si>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</si>
  <si>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</si>
  <si>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</si>
  <si>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</si>
  <si>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</si>
  <si>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</si>
  <si>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</si>
  <si>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</si>
  <si>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</si>
  <si>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</si>
  <si>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</si>
  <si>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</si>
  <si>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</si>
  <si>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</si>
  <si>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</si>
  <si>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</si>
  <si>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</si>
  <si>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</si>
  <si>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</si>
  <si>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</si>
  <si>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</si>
  <si>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</si>
  <si>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</si>
  <si>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</si>
  <si>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</si>
  <si>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</si>
  <si>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</si>
  <si>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</si>
  <si>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</si>
  <si>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</si>
  <si>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</si>
  <si>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</si>
  <si>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</si>
  <si>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</si>
  <si>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</si>
  <si>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</si>
  <si>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</si>
  <si>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</si>
  <si>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</si>
  <si>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</si>
  <si>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</si>
  <si>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</si>
  <si>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</si>
  <si>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</si>
  <si>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</si>
  <si>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</si>
  <si>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</si>
  <si>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</si>
  <si>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</si>
  <si>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</si>
  <si>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</si>
  <si>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</si>
  <si>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</si>
  <si>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</si>
  <si>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</si>
  <si>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</si>
  <si>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</si>
  <si>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</si>
  <si>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</si>
  <si>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</si>
  <si>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</si>
  <si>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</si>
  <si>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</si>
  <si>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</si>
  <si>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</si>
  <si>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</si>
  <si>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</si>
  <si>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</si>
  <si>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</si>
  <si>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</si>
  <si>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</si>
  <si>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</si>
  <si>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</si>
  <si>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</si>
  <si>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</si>
  <si>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</si>
  <si>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</si>
  <si>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</si>
  <si>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</si>
  <si>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</si>
  <si>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</si>
  <si>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</si>
  <si>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</si>
  <si>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</si>
  <si>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</si>
  <si>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</si>
  <si>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</si>
  <si>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</si>
  <si>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</si>
  <si>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</si>
  <si>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</si>
  <si>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</si>
  <si>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</si>
  <si>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</si>
  <si>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</si>
  <si>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</si>
  <si>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</si>
  <si>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</si>
  <si>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</si>
  <si>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</si>
  <si>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</si>
  <si>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</si>
  <si>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</si>
  <si>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</si>
  <si>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</si>
  <si>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</si>
  <si>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</si>
  <si>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</si>
  <si>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</si>
  <si>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</si>
  <si>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</si>
  <si>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</si>
  <si>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</si>
  <si>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</si>
  <si>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</si>
  <si>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</si>
  <si>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</si>
  <si>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</si>
  <si>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</si>
  <si>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</si>
  <si>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</si>
  <si>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</si>
  <si>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</si>
  <si>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</si>
  <si>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</si>
  <si>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</si>
  <si>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</si>
  <si>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</si>
  <si>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</si>
  <si>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</si>
  <si>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</si>
  <si>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</si>
  <si>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</si>
  <si>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</si>
  <si>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</si>
  <si>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</si>
  <si>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</si>
  <si>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</si>
  <si>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</si>
  <si>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</si>
  <si>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</si>
  <si>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</si>
  <si>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</si>
  <si>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</si>
  <si>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</si>
  <si>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</si>
  <si>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</si>
  <si>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</si>
  <si>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</si>
  <si>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</si>
  <si>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</si>
  <si>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</si>
  <si>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</si>
  <si>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</si>
  <si>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</si>
  <si>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</si>
  <si>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</si>
  <si>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</si>
  <si>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</si>
  <si>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</si>
  <si>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</si>
  <si>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</si>
  <si>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</si>
  <si>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</si>
  <si>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</si>
  <si>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</si>
  <si>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</si>
  <si>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</si>
  <si>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</si>
  <si>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</si>
  <si>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</si>
  <si>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</si>
  <si>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</si>
  <si>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</si>
  <si>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</si>
  <si>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</si>
  <si>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</si>
  <si>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</si>
  <si>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</si>
  <si>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</si>
  <si>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</si>
  <si>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</si>
  <si>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</si>
  <si>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</si>
  <si>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</si>
  <si>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</si>
  <si>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</si>
  <si>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</si>
  <si>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</si>
  <si>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</si>
  <si>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</si>
  <si>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</si>
  <si>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</si>
  <si>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</si>
  <si>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</si>
  <si>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</si>
  <si>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</si>
  <si>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</si>
  <si>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</si>
  <si>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</si>
  <si>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</si>
  <si>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</si>
  <si>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</si>
  <si>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</si>
  <si>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</si>
  <si>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</si>
  <si>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</si>
  <si>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</si>
  <si>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</si>
  <si>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</si>
  <si>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</si>
  <si>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</si>
  <si>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</si>
  <si>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</si>
  <si>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</si>
  <si>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</si>
  <si>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</si>
  <si>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</si>
  <si>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</si>
  <si>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</si>
  <si>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</si>
  <si>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</si>
  <si>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</si>
  <si>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</si>
  <si>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</si>
  <si>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</si>
  <si>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</si>
  <si>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</si>
  <si>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</si>
  <si>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</si>
  <si>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</si>
  <si>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</si>
  <si>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</si>
  <si>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</si>
  <si>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</si>
  <si>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</si>
  <si>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</si>
  <si>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</si>
  <si>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</si>
  <si>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</si>
  <si>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</si>
  <si>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</si>
  <si>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</si>
  <si>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</si>
  <si>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</si>
  <si>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</si>
  <si>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</si>
  <si>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</si>
  <si>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</si>
  <si>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</si>
  <si>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</si>
  <si>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</si>
  <si>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</si>
  <si>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</si>
  <si>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</si>
  <si>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</si>
  <si>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</si>
  <si>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</si>
  <si>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</si>
  <si>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</si>
  <si>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</si>
  <si>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</si>
  <si>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</si>
  <si>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</si>
  <si>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</si>
  <si>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</si>
  <si>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</si>
  <si>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</si>
  <si>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</si>
  <si>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</si>
  <si>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</si>
  <si>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</si>
  <si>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</si>
  <si>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</si>
  <si>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</si>
  <si>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</si>
  <si>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</si>
  <si>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</si>
  <si>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</si>
  <si>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</si>
  <si>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</si>
  <si>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</si>
  <si>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</si>
  <si>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</si>
  <si>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</si>
  <si>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</si>
  <si>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</si>
  <si>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</si>
  <si>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</si>
  <si>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</si>
  <si>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</si>
  <si>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</si>
  <si>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</si>
  <si>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</si>
  <si>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</si>
  <si>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</si>
  <si>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</si>
  <si>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</si>
  <si>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</si>
  <si>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</si>
  <si>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</si>
  <si>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</si>
  <si>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</si>
  <si>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</si>
  <si>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</si>
  <si>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</si>
  <si>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</si>
  <si>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</si>
  <si>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</si>
  <si>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</si>
  <si>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</si>
  <si>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</si>
  <si>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</si>
  <si>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</si>
  <si>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</si>
  <si>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</si>
  <si>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</si>
  <si>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</si>
  <si>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</si>
  <si>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</si>
  <si>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</si>
  <si>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</si>
  <si>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</si>
  <si>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</si>
  <si>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</si>
  <si>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</si>
  <si>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</si>
  <si>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</si>
  <si>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</si>
  <si>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</si>
  <si>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</si>
  <si>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</si>
  <si>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</si>
  <si>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</si>
  <si>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</si>
  <si>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</si>
  <si>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</si>
  <si>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</si>
  <si>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</si>
  <si>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</si>
  <si>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</si>
  <si>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</si>
  <si>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</si>
  <si>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</si>
  <si>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</si>
  <si>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</si>
  <si>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</si>
  <si>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</si>
  <si>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</si>
  <si>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</si>
  <si>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</si>
  <si>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</si>
  <si>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</si>
  <si>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</si>
  <si>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</si>
  <si>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</si>
  <si>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</si>
  <si>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</si>
  <si>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</si>
  <si>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</si>
  <si>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</si>
  <si>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</si>
  <si>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</si>
  <si>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</si>
  <si>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</si>
  <si>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</si>
  <si>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</si>
  <si>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</si>
  <si>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</si>
  <si>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</si>
  <si>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</si>
  <si>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</si>
  <si>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</si>
  <si>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</si>
  <si>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</si>
  <si>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</si>
  <si>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</si>
  <si>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</si>
  <si>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</si>
  <si>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</si>
  <si>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</si>
  <si>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</si>
  <si>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</si>
  <si>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</si>
  <si>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</si>
  <si>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</si>
  <si>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</si>
  <si>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</si>
  <si>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</si>
  <si>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</si>
  <si>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</si>
  <si>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</si>
  <si>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</si>
  <si>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</si>
  <si>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</si>
  <si>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</si>
  <si>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</si>
  <si>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</si>
  <si>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</si>
  <si>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</si>
  <si>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</si>
  <si>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</si>
  <si>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</si>
  <si>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</si>
  <si>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</si>
  <si>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</si>
  <si>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</si>
  <si>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</si>
  <si>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</si>
  <si>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</si>
  <si>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</si>
  <si>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</si>
  <si>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</si>
  <si>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</si>
  <si>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</si>
  <si>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</si>
  <si>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</si>
  <si>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</si>
  <si>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</si>
  <si>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</si>
  <si>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</si>
  <si>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</si>
  <si>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</si>
  <si>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</si>
  <si>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</si>
  <si>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</si>
  <si>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</si>
  <si>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</si>
  <si>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</si>
  <si>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</si>
  <si>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</si>
  <si>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</si>
  <si>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</si>
  <si>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</si>
  <si>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</si>
  <si>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</si>
  <si>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</si>
  <si>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</si>
  <si>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</si>
  <si>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</si>
  <si>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</si>
  <si>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</si>
  <si>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</si>
  <si>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</si>
  <si>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</si>
  <si>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</si>
  <si>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</si>
  <si>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</si>
  <si>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</si>
  <si>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</si>
  <si>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</si>
  <si>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</si>
  <si>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</si>
  <si>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</si>
  <si>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</si>
  <si>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</si>
  <si>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</si>
  <si>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</si>
  <si>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</si>
  <si>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</si>
  <si>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</si>
  <si>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</si>
  <si>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</si>
  <si>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</si>
  <si>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</si>
  <si>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</si>
  <si>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</si>
  <si>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</si>
  <si>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</si>
  <si>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</si>
  <si>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</si>
  <si>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</si>
  <si>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</si>
  <si>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</si>
  <si>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</si>
  <si>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</si>
  <si>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</si>
  <si>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</si>
  <si>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</si>
  <si>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</si>
  <si>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</si>
  <si>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</si>
  <si>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</si>
  <si>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</si>
  <si>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</si>
  <si>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</si>
  <si>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</si>
  <si>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</si>
  <si>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</si>
  <si>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</si>
  <si>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</si>
  <si>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</si>
  <si>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</si>
  <si>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</si>
  <si>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</si>
  <si>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</si>
  <si>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</si>
  <si>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</si>
  <si>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</si>
  <si>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</si>
  <si>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</si>
  <si>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</si>
  <si>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</si>
  <si>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</si>
  <si>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</si>
  <si>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</si>
  <si>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</si>
  <si>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</si>
  <si>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</si>
  <si>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</si>
  <si>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</si>
  <si>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</si>
  <si>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</si>
  <si>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</si>
  <si>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</si>
  <si>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</si>
  <si>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</si>
  <si>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</si>
  <si>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</si>
  <si>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</si>
  <si>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</si>
  <si>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</si>
  <si>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</si>
  <si>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</si>
  <si>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</si>
  <si>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</si>
  <si>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</si>
  <si>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</si>
  <si>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</si>
  <si>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</si>
  <si>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</si>
  <si>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</si>
  <si>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</si>
  <si>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</si>
  <si>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</si>
  <si>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</si>
  <si>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</si>
  <si>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</si>
  <si>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</si>
  <si>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</si>
  <si>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</si>
  <si>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</si>
  <si>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</si>
  <si>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</si>
  <si>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</si>
  <si>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</si>
  <si>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</si>
  <si>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</si>
  <si>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</si>
  <si>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</si>
  <si>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</si>
  <si>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</si>
  <si>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</si>
  <si>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</si>
  <si>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</si>
  <si>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</si>
  <si>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</si>
  <si>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</si>
  <si>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</si>
  <si>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</si>
  <si>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</si>
  <si>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</si>
  <si>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</si>
  <si>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</si>
  <si>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</si>
  <si>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</si>
  <si>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</si>
  <si>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</si>
  <si>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</si>
  <si>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</si>
  <si>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</si>
  <si>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</si>
  <si>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</si>
  <si>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</si>
  <si>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</si>
  <si>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</si>
  <si>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</si>
  <si>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</si>
  <si>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</si>
  <si>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</si>
  <si>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</si>
  <si>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</si>
  <si>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</si>
  <si>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</si>
  <si>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</si>
  <si>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</si>
  <si>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</si>
  <si>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</si>
  <si>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</si>
  <si>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</si>
  <si>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</si>
  <si>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</si>
  <si>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</si>
  <si>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</si>
  <si>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</si>
  <si>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</si>
  <si>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</si>
  <si>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</si>
  <si>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</si>
  <si>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</si>
  <si>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</si>
  <si>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</si>
  <si>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</si>
  <si>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</si>
  <si>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</si>
  <si>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</si>
  <si>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</si>
  <si>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</si>
  <si>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</si>
  <si>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</si>
  <si>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</si>
  <si>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</si>
  <si>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</si>
  <si>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</si>
  <si>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</si>
  <si>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</si>
  <si>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</si>
  <si>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</si>
  <si>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</si>
  <si>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</si>
  <si>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</si>
  <si>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</si>
  <si>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</si>
  <si>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</si>
  <si>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</si>
  <si>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</si>
  <si>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</si>
  <si>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</si>
  <si>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</si>
  <si>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</si>
  <si>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</si>
  <si>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</si>
  <si>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</si>
  <si>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</si>
  <si>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</si>
  <si>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</si>
  <si>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</si>
  <si>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</si>
  <si>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</si>
  <si>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</si>
  <si>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</si>
  <si>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</si>
  <si>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</si>
  <si>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</si>
  <si>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</si>
  <si>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</si>
  <si>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</si>
  <si>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</si>
  <si>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</si>
  <si>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</si>
  <si>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</si>
  <si>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</si>
  <si>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</si>
  <si>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</si>
  <si>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</si>
  <si>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</si>
  <si>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</si>
  <si>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</si>
  <si>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</si>
  <si>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</si>
  <si>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</si>
  <si>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</si>
  <si>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</si>
  <si>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</si>
  <si>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</si>
  <si>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</si>
  <si>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</si>
  <si>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</si>
  <si>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</si>
  <si>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</si>
  <si>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</si>
  <si>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</si>
  <si>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</si>
  <si>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</si>
  <si>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</si>
  <si>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</si>
  <si>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</si>
  <si>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</si>
  <si>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</si>
  <si>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</si>
  <si>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</si>
  <si>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</si>
  <si>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</si>
  <si>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</si>
  <si>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</si>
  <si>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</si>
  <si>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</si>
  <si>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</si>
  <si>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</si>
  <si>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</si>
  <si>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</si>
  <si>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</si>
  <si>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</si>
  <si>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</si>
  <si>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</si>
  <si>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</si>
  <si>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</si>
  <si>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</si>
  <si>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</si>
  <si>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</si>
  <si>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</si>
  <si>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</si>
  <si>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</si>
  <si>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</si>
  <si>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</si>
  <si>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</si>
  <si>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</si>
  <si>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</si>
  <si>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</si>
  <si>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</si>
  <si>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</si>
  <si>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</si>
  <si>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</si>
  <si>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</si>
  <si>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</si>
  <si>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</si>
  <si>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</si>
  <si>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</si>
  <si>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</si>
  <si>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</si>
  <si>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</si>
  <si>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</si>
  <si>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</si>
  <si>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</si>
  <si>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</si>
  <si>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</si>
  <si>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</si>
  <si>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</si>
  <si>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</si>
  <si>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</si>
  <si>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</si>
  <si>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</si>
  <si>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</si>
  <si>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</si>
  <si>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</si>
  <si>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</si>
  <si>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</si>
  <si>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</si>
  <si>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</si>
  <si>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</si>
  <si>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</si>
  <si>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</si>
  <si>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</si>
  <si>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</si>
  <si>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</si>
  <si>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</si>
  <si>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</si>
  <si>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</si>
  <si>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</si>
  <si>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</si>
  <si>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</si>
  <si>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</si>
  <si>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</si>
  <si>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</si>
  <si>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</si>
  <si>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</si>
  <si>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</si>
  <si>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</si>
  <si>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</si>
  <si>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</si>
  <si>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</si>
  <si>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</si>
  <si>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</si>
  <si>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</si>
  <si>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</si>
  <si>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</si>
  <si>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</si>
  <si>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</si>
  <si>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</si>
  <si>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</si>
  <si>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</si>
  <si>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</si>
  <si>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</si>
  <si>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</si>
  <si>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</si>
  <si>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</si>
  <si>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</si>
  <si>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</si>
  <si>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</si>
  <si>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</si>
  <si>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</si>
  <si>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</si>
  <si>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</si>
  <si>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</si>
  <si>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</si>
  <si>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</si>
  <si>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</si>
  <si>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</si>
  <si>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</si>
  <si>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</si>
  <si>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</si>
  <si>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</si>
  <si>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</si>
  <si>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</si>
  <si>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</si>
  <si>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</si>
  <si>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</si>
  <si>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</si>
  <si>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</si>
  <si>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</si>
  <si>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</si>
  <si>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</si>
  <si>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</si>
  <si>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</si>
  <si>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</si>
  <si>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</si>
  <si>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</si>
  <si>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</si>
  <si>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</si>
  <si>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</si>
  <si>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</si>
  <si>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</si>
  <si>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</si>
  <si>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</si>
  <si>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</si>
  <si>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</si>
  <si>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</si>
  <si>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</si>
  <si>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</si>
  <si>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</si>
  <si>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</si>
  <si>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</si>
  <si>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</si>
  <si>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</si>
  <si>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</si>
  <si>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</si>
  <si>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</si>
  <si>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</si>
  <si>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</si>
  <si>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</si>
  <si>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</si>
  <si>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</si>
  <si>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</si>
  <si>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</si>
  <si>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</si>
  <si>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</si>
  <si>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</si>
  <si>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</si>
  <si>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</si>
  <si>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</si>
  <si>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</si>
  <si>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</si>
  <si>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</si>
  <si>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</si>
  <si>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</si>
  <si>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</si>
  <si>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</si>
  <si>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</si>
  <si>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</si>
  <si>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</si>
  <si>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</si>
  <si>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</si>
  <si>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</si>
  <si>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</si>
  <si>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</si>
  <si>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</si>
  <si>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</si>
  <si>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</si>
  <si>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</si>
  <si>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</si>
  <si>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</si>
  <si>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</si>
  <si>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</si>
  <si>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</si>
  <si>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</si>
  <si>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</si>
  <si>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</si>
  <si>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</si>
  <si>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</si>
  <si>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</si>
  <si>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</si>
  <si>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</si>
  <si>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</si>
  <si>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</si>
  <si>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</si>
  <si>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</si>
  <si>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</si>
  <si>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</si>
  <si>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</si>
  <si>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</si>
  <si>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</si>
  <si>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</si>
  <si>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</si>
  <si>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</si>
  <si>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</si>
  <si>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</si>
  <si>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</si>
  <si>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</si>
  <si>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</si>
  <si>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</si>
  <si>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</si>
  <si>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</si>
  <si>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</si>
  <si>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</si>
  <si>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</si>
  <si>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</si>
  <si>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</si>
  <si>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</si>
  <si>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</si>
  <si>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</si>
  <si>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</si>
  <si>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</si>
  <si>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</si>
  <si>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</si>
  <si>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</si>
  <si>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</si>
  <si>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</si>
  <si>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</si>
  <si>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</si>
  <si>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</si>
  <si>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</si>
  <si>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</si>
  <si>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</si>
  <si>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</si>
  <si>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</si>
  <si>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</si>
  <si>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</si>
  <si>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</si>
  <si>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</si>
  <si>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</si>
  <si>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</si>
  <si>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</si>
  <si>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</si>
  <si>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</si>
  <si>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</si>
  <si>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</si>
  <si>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</si>
  <si>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</si>
  <si>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</si>
  <si>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</si>
  <si>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</si>
  <si>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</si>
  <si>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</si>
  <si>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</si>
  <si>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</si>
  <si>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</si>
  <si>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</si>
  <si>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</si>
  <si>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</si>
  <si>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</si>
  <si>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</si>
  <si>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</si>
  <si>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</si>
  <si>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</si>
  <si>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</si>
  <si>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</si>
  <si>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</si>
  <si>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</si>
  <si>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</si>
  <si>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</si>
  <si>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</si>
  <si>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</si>
  <si>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</si>
  <si>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</si>
  <si>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</si>
  <si>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</si>
  <si>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</si>
  <si>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</si>
  <si>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</si>
  <si>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</si>
  <si>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</si>
  <si>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</si>
  <si>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</si>
  <si>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</si>
  <si>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</si>
  <si>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</si>
  <si>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</si>
  <si>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</si>
  <si>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</si>
  <si>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</si>
  <si>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</si>
  <si>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</si>
  <si>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</si>
  <si>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</si>
  <si>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</si>
  <si>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</si>
  <si>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</si>
  <si>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</si>
  <si>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</si>
  <si>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</si>
  <si>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</si>
  <si>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</si>
  <si>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</si>
  <si>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</si>
  <si>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</si>
  <si>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</si>
  <si>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</si>
  <si>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</si>
  <si>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</si>
  <si>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</si>
  <si>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</si>
  <si>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</si>
  <si>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</si>
  <si>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</si>
  <si>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</si>
  <si>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</si>
  <si>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</si>
  <si>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</si>
  <si>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</si>
  <si>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</si>
  <si>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</si>
  <si>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</si>
  <si>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</si>
  <si>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</si>
  <si>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</si>
  <si>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</si>
  <si>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</si>
  <si>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</si>
  <si>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</si>
  <si>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</si>
  <si>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</si>
  <si>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</si>
  <si>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</si>
  <si>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</si>
  <si>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</si>
  <si>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</si>
  <si>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</si>
  <si>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</si>
  <si>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</si>
  <si>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</si>
  <si>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</si>
  <si>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</si>
  <si>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</si>
  <si>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</si>
  <si>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</si>
  <si>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</si>
  <si>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</si>
  <si>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</si>
  <si>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</si>
  <si>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</si>
  <si>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</si>
  <si>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</si>
  <si>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</si>
  <si>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</si>
  <si>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</si>
  <si>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</si>
  <si>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</si>
  <si>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</si>
  <si>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</si>
  <si>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</si>
  <si>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</si>
  <si>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</si>
  <si>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</si>
  <si>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</si>
  <si>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</si>
  <si>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</si>
  <si>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</si>
  <si>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</si>
  <si>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</si>
  <si>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</si>
  <si>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</si>
  <si>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</si>
  <si>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</si>
  <si>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</si>
  <si>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</si>
  <si>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</si>
  <si>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</si>
  <si>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</si>
  <si>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</si>
  <si>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</si>
  <si>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</si>
  <si>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</si>
  <si>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</si>
  <si>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</si>
  <si>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</si>
  <si>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</si>
  <si>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</si>
  <si>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</si>
  <si>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</si>
  <si>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</si>
  <si>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</si>
  <si>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</si>
  <si>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</si>
  <si>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</si>
  <si>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</si>
  <si>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</si>
  <si>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</si>
  <si>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</si>
  <si>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</si>
  <si>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</si>
  <si>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</si>
  <si>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</si>
  <si>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</si>
  <si>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</si>
  <si>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</si>
  <si>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</si>
  <si>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</si>
  <si>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</si>
  <si>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</si>
  <si>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</si>
  <si>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</si>
  <si>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</si>
  <si>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</si>
  <si>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</si>
  <si>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</si>
  <si>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</si>
  <si>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</si>
  <si>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</si>
  <si>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</si>
  <si>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</si>
  <si>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</si>
  <si>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</si>
  <si>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</si>
  <si>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</si>
  <si>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</si>
  <si>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</si>
  <si>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</si>
  <si>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</si>
  <si>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</si>
  <si>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</si>
  <si>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</si>
  <si>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</si>
  <si>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</si>
  <si>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</si>
  <si>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</si>
  <si>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</si>
  <si>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</si>
  <si>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</si>
  <si>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</si>
  <si>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</si>
  <si>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</si>
  <si>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</si>
  <si>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</si>
  <si>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</si>
  <si>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</si>
  <si>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</si>
  <si>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</si>
  <si>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</si>
  <si>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</si>
  <si>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</si>
  <si>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</si>
  <si>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</si>
  <si>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</si>
  <si>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</si>
  <si>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</si>
  <si>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</si>
  <si>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</si>
  <si>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</si>
  <si>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</si>
  <si>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</si>
  <si>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</si>
  <si>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</si>
  <si>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2021-73-73001602020</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</si>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</sst>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2676</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429091440</v>
      </c>
      <c r="L20" s="143">
        <v>44197</v>
      </c>
      <c r="M20" s="143">
        <v>44561</v>
      </c>
      <c r="N20" s="127">
        <f>+(M20-L20)/30</f>
        <v>12.133333333333333</v>
      </c>
      <c r="O20" s="130"/>
      <c r="U20" s="126"/>
      <c r="V20" s="104">
        <f ca="1">NOW()</f>
        <v>44189.477159374997</v>
      </c>
      <c r="W20" s="104">
        <f ca="1">NOW()</f>
        <v>44189.477159374997</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2678</v>
      </c>
      <c r="C48" s="116" t="s">
        <v>32</v>
      </c>
      <c r="D48" s="113" t="s">
        <v>2679</v>
      </c>
      <c r="E48" s="243">
        <v>42491</v>
      </c>
      <c r="F48" s="243">
        <v>44105</v>
      </c>
      <c r="G48" s="151">
        <f>IF(AND(E48&lt;&gt;"",F48&lt;&gt;""),((F48-E48)/30),"")</f>
        <v>53.8</v>
      </c>
      <c r="H48" s="242" t="s">
        <v>2677</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2678</v>
      </c>
      <c r="C49" s="116" t="s">
        <v>32</v>
      </c>
      <c r="D49" s="113" t="s">
        <v>2679</v>
      </c>
      <c r="E49" s="243">
        <v>42491</v>
      </c>
      <c r="F49" s="243">
        <v>44105</v>
      </c>
      <c r="G49" s="151">
        <f t="shared" ref="G49:G50" si="2">IF(AND(E49&lt;&gt;"",F49&lt;&gt;""),((F49-E49)/30),"")</f>
        <v>53.8</v>
      </c>
      <c r="H49" s="242" t="s">
        <v>2677</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2678</v>
      </c>
      <c r="C50" s="116" t="s">
        <v>32</v>
      </c>
      <c r="D50" s="113" t="s">
        <v>2679</v>
      </c>
      <c r="E50" s="243">
        <v>42491</v>
      </c>
      <c r="F50" s="243">
        <v>44105</v>
      </c>
      <c r="G50" s="151">
        <f t="shared" si="2"/>
        <v>53.8</v>
      </c>
      <c r="H50" s="242" t="s">
        <v>2677</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2678</v>
      </c>
      <c r="C51" s="116" t="s">
        <v>32</v>
      </c>
      <c r="D51" s="113" t="s">
        <v>2679</v>
      </c>
      <c r="E51" s="243">
        <v>42491</v>
      </c>
      <c r="F51" s="243">
        <v>44105</v>
      </c>
      <c r="G51" s="151">
        <f t="shared" ref="G51:G107" si="3">IF(AND(E51&lt;&gt;"",F51&lt;&gt;""),((F51-E51)/30),"")</f>
        <v>53.8</v>
      </c>
      <c r="H51" s="242" t="s">
        <v>2677</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2678</v>
      </c>
      <c r="C52" s="116" t="s">
        <v>32</v>
      </c>
      <c r="D52" s="113" t="s">
        <v>2679</v>
      </c>
      <c r="E52" s="243">
        <v>42491</v>
      </c>
      <c r="F52" s="243">
        <v>44105</v>
      </c>
      <c r="G52" s="151">
        <f t="shared" si="3"/>
        <v>53.8</v>
      </c>
      <c r="H52" s="242" t="s">
        <v>2677</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2678</v>
      </c>
      <c r="C53" s="116" t="s">
        <v>32</v>
      </c>
      <c r="D53" s="113" t="s">
        <v>2679</v>
      </c>
      <c r="E53" s="243">
        <v>42491</v>
      </c>
      <c r="F53" s="243">
        <v>44105</v>
      </c>
      <c r="G53" s="151">
        <f t="shared" si="3"/>
        <v>53.8</v>
      </c>
      <c r="H53" s="242" t="s">
        <v>2677</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2678</v>
      </c>
      <c r="C54" s="116" t="s">
        <v>32</v>
      </c>
      <c r="D54" s="113" t="s">
        <v>2679</v>
      </c>
      <c r="E54" s="243">
        <v>42491</v>
      </c>
      <c r="F54" s="243">
        <v>44105</v>
      </c>
      <c r="G54" s="151">
        <f t="shared" si="3"/>
        <v>53.8</v>
      </c>
      <c r="H54" s="242" t="s">
        <v>2677</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2678</v>
      </c>
      <c r="C55" s="116" t="s">
        <v>32</v>
      </c>
      <c r="D55" s="113" t="s">
        <v>2679</v>
      </c>
      <c r="E55" s="243">
        <v>42491</v>
      </c>
      <c r="F55" s="243">
        <v>44105</v>
      </c>
      <c r="G55" s="151">
        <f t="shared" si="3"/>
        <v>53.8</v>
      </c>
      <c r="H55" s="242" t="s">
        <v>2677</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2678</v>
      </c>
      <c r="C56" s="116" t="s">
        <v>32</v>
      </c>
      <c r="D56" s="113" t="s">
        <v>2679</v>
      </c>
      <c r="E56" s="243">
        <v>42491</v>
      </c>
      <c r="F56" s="243">
        <v>44105</v>
      </c>
      <c r="G56" s="151">
        <f t="shared" si="3"/>
        <v>53.8</v>
      </c>
      <c r="H56" s="242" t="s">
        <v>2677</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2678</v>
      </c>
      <c r="C57" s="116" t="s">
        <v>32</v>
      </c>
      <c r="D57" s="113" t="s">
        <v>2679</v>
      </c>
      <c r="E57" s="243">
        <v>42491</v>
      </c>
      <c r="F57" s="243">
        <v>44105</v>
      </c>
      <c r="G57" s="151">
        <f t="shared" si="3"/>
        <v>53.8</v>
      </c>
      <c r="H57" s="242" t="s">
        <v>2677</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2678</v>
      </c>
      <c r="C58" s="116" t="s">
        <v>32</v>
      </c>
      <c r="D58" s="113" t="s">
        <v>2679</v>
      </c>
      <c r="E58" s="243">
        <v>42491</v>
      </c>
      <c r="F58" s="243">
        <v>44105</v>
      </c>
      <c r="G58" s="151">
        <f t="shared" si="3"/>
        <v>53.8</v>
      </c>
      <c r="H58" s="242" t="s">
        <v>2677</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2678</v>
      </c>
      <c r="C59" s="116" t="s">
        <v>32</v>
      </c>
      <c r="D59" s="113" t="s">
        <v>2679</v>
      </c>
      <c r="E59" s="243">
        <v>42491</v>
      </c>
      <c r="F59" s="243">
        <v>44105</v>
      </c>
      <c r="G59" s="151">
        <f t="shared" si="3"/>
        <v>53.8</v>
      </c>
      <c r="H59" s="242" t="s">
        <v>2677</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2678</v>
      </c>
      <c r="C60" s="116" t="s">
        <v>32</v>
      </c>
      <c r="D60" s="113" t="s">
        <v>2679</v>
      </c>
      <c r="E60" s="243">
        <v>42491</v>
      </c>
      <c r="F60" s="243">
        <v>44105</v>
      </c>
      <c r="G60" s="151">
        <f t="shared" si="3"/>
        <v>53.8</v>
      </c>
      <c r="H60" s="242" t="s">
        <v>2677</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2680</v>
      </c>
      <c r="E114" s="243">
        <v>43879</v>
      </c>
      <c r="F114" s="243">
        <v>44196</v>
      </c>
      <c r="G114" s="151">
        <f>IF(AND(E114&lt;&gt;"",F114&lt;&gt;""),((F114-E114)/30),"")</f>
        <v>10.566666666666666</v>
      </c>
      <c r="H114" s="112" t="s">
        <v>2681</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12872743.199999999</v>
      </c>
      <c r="F185" s="91"/>
      <c r="G185" s="92"/>
      <c r="H185" s="87"/>
      <c r="I185" s="89" t="s">
        <v>2627</v>
      </c>
      <c r="J185" s="157">
        <f>+SUM(M179:M183)</f>
        <v>0.02</v>
      </c>
      <c r="K185" s="227" t="s">
        <v>2628</v>
      </c>
      <c r="L185" s="227"/>
      <c r="M185" s="93">
        <f>+J185*(SUM(K20:K35))</f>
        <v>8581828.8000000007</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2682</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2683</v>
      </c>
      <c r="D211" s="21"/>
      <c r="G211" s="27" t="s">
        <v>2620</v>
      </c>
      <c r="H211" s="247" t="s">
        <v>2684</v>
      </c>
      <c r="J211" s="27" t="s">
        <v>2622</v>
      </c>
      <c r="K211" s="246" t="s">
        <v>545</v>
      </c>
      <c r="L211" s="21"/>
      <c r="M211" s="21"/>
      <c r="N211" s="21"/>
      <c r="O211" s="8"/>
    </row>
    <row r="212" spans="1:15" x14ac:dyDescent="0.3">
      <c r="A212" s="9"/>
      <c r="B212" s="27" t="s">
        <v>2619</v>
      </c>
      <c r="C212" s="246" t="s">
        <v>2682</v>
      </c>
      <c r="D212" s="21"/>
      <c r="G212" s="27" t="s">
        <v>2621</v>
      </c>
      <c r="H212" s="247">
        <v>3102117784</v>
      </c>
      <c r="J212" s="27" t="s">
        <v>2623</v>
      </c>
      <c r="K212" s="246" t="s">
        <v>2685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