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ATLÁNTICO\SIN FIRMA\"/>
    </mc:Choice>
  </mc:AlternateContent>
  <xr:revisionPtr revIDLastSave="0" documentId="13_ncr:1_{ADE32673-A136-4742-91E2-C04477E1EC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<sst xmlns="http://schemas.openxmlformats.org/spreadsheetml/2006/main" count="3160" uniqueCount="2706">
  <si>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</si>
  <si>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</si>
  <si>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</si>
  <si>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</si>
  <si>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</si>
  <si>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</si>
  <si>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</si>
  <si>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</si>
  <si>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</si>
  <si>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</si>
  <si>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</si>
  <si>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</si>
  <si>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</si>
  <si>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</si>
  <si>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</si>
  <si>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</si>
  <si>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</si>
  <si>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</si>
  <si>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</si>
  <si>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</si>
  <si>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</si>
  <si>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</si>
  <si>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</si>
  <si>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</si>
  <si>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</si>
  <si>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</si>
  <si>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</si>
  <si>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</si>
  <si>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</si>
  <si>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</si>
  <si>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</si>
  <si>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</si>
  <si>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</si>
  <si>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</si>
  <si>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</si>
  <si>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</si>
  <si>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</si>
  <si>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</si>
  <si>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</si>
  <si>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</si>
  <si>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</si>
  <si>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</si>
  <si>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</si>
  <si>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</si>
  <si>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</si>
  <si>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</si>
  <si>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</si>
  <si>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</si>
  <si>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</si>
  <si>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</si>
  <si>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</si>
  <si>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</si>
  <si>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</si>
  <si>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</si>
  <si>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</si>
  <si>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</si>
  <si>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</si>
  <si>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</si>
  <si>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</si>
  <si>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</si>
  <si>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</si>
  <si>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</si>
  <si>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</si>
  <si>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</si>
  <si>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</si>
  <si>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</si>
  <si>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</si>
  <si>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</si>
  <si>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</si>
  <si>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</si>
  <si>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</si>
  <si>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</si>
  <si>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</si>
  <si>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</si>
  <si>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</si>
  <si>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</si>
  <si>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</si>
  <si>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</si>
  <si>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</si>
  <si>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</si>
  <si>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</si>
  <si>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</si>
  <si>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</si>
  <si>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</si>
  <si>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</si>
  <si>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</si>
  <si>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</si>
  <si>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</si>
  <si>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</si>
  <si>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</si>
  <si>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</si>
  <si>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</si>
  <si>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</si>
  <si>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</si>
  <si>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</si>
  <si>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</si>
  <si>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</si>
  <si>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</si>
  <si>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</si>
  <si>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</si>
  <si>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</si>
  <si>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</si>
  <si>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</si>
  <si>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</si>
  <si>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</si>
  <si>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</si>
  <si>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</si>
  <si>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</si>
  <si>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</si>
  <si>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</si>
  <si>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</si>
  <si>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</si>
  <si>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</si>
  <si>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</si>
  <si>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</si>
  <si>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</si>
  <si>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</si>
  <si>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</si>
  <si>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</si>
  <si>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</si>
  <si>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</si>
  <si>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</si>
  <si>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</si>
  <si>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</si>
  <si>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</si>
  <si>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</si>
  <si>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</si>
  <si>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</si>
  <si>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</si>
  <si>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</si>
  <si>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</si>
  <si>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</si>
  <si>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</si>
  <si>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</si>
  <si>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</si>
  <si>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</si>
  <si>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</si>
  <si>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</si>
  <si>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</si>
  <si>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</si>
  <si>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</si>
  <si>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</si>
  <si>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</si>
  <si>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</si>
  <si>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</si>
  <si>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</si>
  <si>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</si>
  <si>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</si>
  <si>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</si>
  <si>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</si>
  <si>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</si>
  <si>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</si>
  <si>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</si>
  <si>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</si>
  <si>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</si>
  <si>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</si>
  <si>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</si>
  <si>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</si>
  <si>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</si>
  <si>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</si>
  <si>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</si>
  <si>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</si>
  <si>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</si>
  <si>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</si>
  <si>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</si>
  <si>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</si>
  <si>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</si>
  <si>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</si>
  <si>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</si>
  <si>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</si>
  <si>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</si>
  <si>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</si>
  <si>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</si>
  <si>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</si>
  <si>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</si>
  <si>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</si>
  <si>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</si>
  <si>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</si>
  <si>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</si>
  <si>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</si>
  <si>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</si>
  <si>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</si>
  <si>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</si>
  <si>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</si>
  <si>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</si>
  <si>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</si>
  <si>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</si>
  <si>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</si>
  <si>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</si>
  <si>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</si>
  <si>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</si>
  <si>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</si>
  <si>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</si>
  <si>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</si>
  <si>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</si>
  <si>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</si>
  <si>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</si>
  <si>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</si>
  <si>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</si>
  <si>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</si>
  <si>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</si>
  <si>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</si>
  <si>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</si>
  <si>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</si>
  <si>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</si>
  <si>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</si>
  <si>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</si>
  <si>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</si>
  <si>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</si>
  <si>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</si>
  <si>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</si>
  <si>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</si>
  <si>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</si>
  <si>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</si>
  <si>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</si>
  <si>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</si>
  <si>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</si>
  <si>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</si>
  <si>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</si>
  <si>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</si>
  <si>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</si>
  <si>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</si>
  <si>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</si>
  <si>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</si>
  <si>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</si>
  <si>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</si>
  <si>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</si>
  <si>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</si>
  <si>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</si>
  <si>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</si>
  <si>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</si>
  <si>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</si>
  <si>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</si>
  <si>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</si>
  <si>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</si>
  <si>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</si>
  <si>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</si>
  <si>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</si>
  <si>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</si>
  <si>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</si>
  <si>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</si>
  <si>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</si>
  <si>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</si>
  <si>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</si>
  <si>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</si>
  <si>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</si>
  <si>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</si>
  <si>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</si>
  <si>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</si>
  <si>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</si>
  <si>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</si>
  <si>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</si>
  <si>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</si>
  <si>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</si>
  <si>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</si>
  <si>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</si>
  <si>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</si>
  <si>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</si>
  <si>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</si>
  <si>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</si>
  <si>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</si>
  <si>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</si>
  <si>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</si>
  <si>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</si>
  <si>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</si>
  <si>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</si>
  <si>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</si>
  <si>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</si>
  <si>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</si>
  <si>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</si>
  <si>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</si>
  <si>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</si>
  <si>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</si>
  <si>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</si>
  <si>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</si>
  <si>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</si>
  <si>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</si>
  <si>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</si>
  <si>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</si>
  <si>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</si>
  <si>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</si>
  <si>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</si>
  <si>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</si>
  <si>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</si>
  <si>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</si>
  <si>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</si>
  <si>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</si>
  <si>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</si>
  <si>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</si>
  <si>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</si>
  <si>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</si>
  <si>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</si>
  <si>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</si>
  <si>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</si>
  <si>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</si>
  <si>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</si>
  <si>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</si>
  <si>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</si>
  <si>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</si>
  <si>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</si>
  <si>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</si>
  <si>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</si>
  <si>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</si>
  <si>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</si>
  <si>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</si>
  <si>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</si>
  <si>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</si>
  <si>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</si>
  <si>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</si>
  <si>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</si>
  <si>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</si>
  <si>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</si>
  <si>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</si>
  <si>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</si>
  <si>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</si>
  <si>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</si>
  <si>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</si>
  <si>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</si>
  <si>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</si>
  <si>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</si>
  <si>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</si>
  <si>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</si>
  <si>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</si>
  <si>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</si>
  <si>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</si>
  <si>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</si>
  <si>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</si>
  <si>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</si>
  <si>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</si>
  <si>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</si>
  <si>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</si>
  <si>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</si>
  <si>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</si>
  <si>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</si>
  <si>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</si>
  <si>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</si>
  <si>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</si>
  <si>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</si>
  <si>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</si>
  <si>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</si>
  <si>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</si>
  <si>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</si>
  <si>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</si>
  <si>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</si>
  <si>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</si>
  <si>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</si>
  <si>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</si>
  <si>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</si>
  <si>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</si>
  <si>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</si>
  <si>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</si>
  <si>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</si>
  <si>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</si>
  <si>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</si>
  <si>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</si>
  <si>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</si>
  <si>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</si>
  <si>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</si>
  <si>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</si>
  <si>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</si>
  <si>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</si>
  <si>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</si>
  <si>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</si>
  <si>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</si>
  <si>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</si>
  <si>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</si>
  <si>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</si>
  <si>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</si>
  <si>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</si>
  <si>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</si>
  <si>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</si>
  <si>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</si>
  <si>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</si>
  <si>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</si>
  <si>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</si>
  <si>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</si>
  <si>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</si>
  <si>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</si>
  <si>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</si>
  <si>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</si>
  <si>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</si>
  <si>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</si>
  <si>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</si>
  <si>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</si>
  <si>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</si>
  <si>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</si>
  <si>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</si>
  <si>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</si>
  <si>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</si>
  <si>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</si>
  <si>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</si>
  <si>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</si>
  <si>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</si>
  <si>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</si>
  <si>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</si>
  <si>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</si>
  <si>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</si>
  <si>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</si>
  <si>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</si>
  <si>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</si>
  <si>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</si>
  <si>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</si>
  <si>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</si>
  <si>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</si>
  <si>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</si>
  <si>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</si>
  <si>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</si>
  <si>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</si>
  <si>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</si>
  <si>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</si>
  <si>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</si>
  <si>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</si>
  <si>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</si>
  <si>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</si>
  <si>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</si>
  <si>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</si>
  <si>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</si>
  <si>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</si>
  <si>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</si>
  <si>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</si>
  <si>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</si>
  <si>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</si>
  <si>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</si>
  <si>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</si>
  <si>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</si>
  <si>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</si>
  <si>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</si>
  <si>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</si>
  <si>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</si>
  <si>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</si>
  <si>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</si>
  <si>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</si>
  <si>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</si>
  <si>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</si>
  <si>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</si>
  <si>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</si>
  <si>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</si>
  <si>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</si>
  <si>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</si>
  <si>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</si>
  <si>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</si>
  <si>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</si>
  <si>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</si>
  <si>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</si>
  <si>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</si>
  <si>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</si>
  <si>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</si>
  <si>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</si>
  <si>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</si>
  <si>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</si>
  <si>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</si>
  <si>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</si>
  <si>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</si>
  <si>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</si>
  <si>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</si>
  <si>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</si>
  <si>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</si>
  <si>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</si>
  <si>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</si>
  <si>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</si>
  <si>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</si>
  <si>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</si>
  <si>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</si>
  <si>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</si>
  <si>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</si>
  <si>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</si>
  <si>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</si>
  <si>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</si>
  <si>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</si>
  <si>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</si>
  <si>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</si>
  <si>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</si>
  <si>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</si>
  <si>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</si>
  <si>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</si>
  <si>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</si>
  <si>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</si>
  <si>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</si>
  <si>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</si>
  <si>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</si>
  <si>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</si>
  <si>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</si>
  <si>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</si>
  <si>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</si>
  <si>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</si>
  <si>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</si>
  <si>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</si>
  <si>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</si>
  <si>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</si>
  <si>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</si>
  <si>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</si>
  <si>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</si>
  <si>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</si>
  <si>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</si>
  <si>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</si>
  <si>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</si>
  <si>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</si>
  <si>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</si>
  <si>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</si>
  <si>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</si>
  <si>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</si>
  <si>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</si>
  <si>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</si>
  <si>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</si>
  <si>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</si>
  <si>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</si>
  <si>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</si>
  <si>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</si>
  <si>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</si>
  <si>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</si>
  <si>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</si>
  <si>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</si>
  <si>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</si>
  <si>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</si>
  <si>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</si>
  <si>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</si>
  <si>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</si>
  <si>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</si>
  <si>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</si>
  <si>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</si>
  <si>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</si>
  <si>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</si>
  <si>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</si>
  <si>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</si>
  <si>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</si>
  <si>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</si>
  <si>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</si>
  <si>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</si>
  <si>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</si>
  <si>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</si>
  <si>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</si>
  <si>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</si>
  <si>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</si>
  <si>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</si>
  <si>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</si>
  <si>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</si>
  <si>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</si>
  <si>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</si>
  <si>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</si>
  <si>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</si>
  <si>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</si>
  <si>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</si>
  <si>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</si>
  <si>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</si>
  <si>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</si>
  <si>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</si>
  <si>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</si>
  <si>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</si>
  <si>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</si>
  <si>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</si>
  <si>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</si>
  <si>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</si>
  <si>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</si>
  <si>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</si>
  <si>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</si>
  <si>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</si>
  <si>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</si>
  <si>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</si>
  <si>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</si>
  <si>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</si>
  <si>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</si>
  <si>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</si>
  <si>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</si>
  <si>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</si>
  <si>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</si>
  <si>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</si>
  <si>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</si>
  <si>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</si>
  <si>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</si>
  <si>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</si>
  <si>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</si>
  <si>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</si>
  <si>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</si>
  <si>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</si>
  <si>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</si>
  <si>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</si>
  <si>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</si>
  <si>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</si>
  <si>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</si>
  <si>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</si>
  <si>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</si>
  <si>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</si>
  <si>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</si>
  <si>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</si>
  <si>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</si>
  <si>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</si>
  <si>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</si>
  <si>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</si>
  <si>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</si>
  <si>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</si>
  <si>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</si>
  <si>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</si>
  <si>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</si>
  <si>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</si>
  <si>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</si>
  <si>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</si>
  <si>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</si>
  <si>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</si>
  <si>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</si>
  <si>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</si>
  <si>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</si>
  <si>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</si>
  <si>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</si>
  <si>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</si>
  <si>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</si>
  <si>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</si>
  <si>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</si>
  <si>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</si>
  <si>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</si>
  <si>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</si>
  <si>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</si>
  <si>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</si>
  <si>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</si>
  <si>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</si>
  <si>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</si>
  <si>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</si>
  <si>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</si>
  <si>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</si>
  <si>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</si>
  <si>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</si>
  <si>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</si>
  <si>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</si>
  <si>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</si>
  <si>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</si>
  <si>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</si>
  <si>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</si>
  <si>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</si>
  <si>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</si>
  <si>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</si>
  <si>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</si>
  <si>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</si>
  <si>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</si>
  <si>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</si>
  <si>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</si>
  <si>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</si>
  <si>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</si>
  <si>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</si>
  <si>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</si>
  <si>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</si>
  <si>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</si>
  <si>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</si>
  <si>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</si>
  <si>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</si>
  <si>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</si>
  <si>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</si>
  <si>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</si>
  <si>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</si>
  <si>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</si>
  <si>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</si>
  <si>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</si>
  <si>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</si>
  <si>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</si>
  <si>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</si>
  <si>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</si>
  <si>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</si>
  <si>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</si>
  <si>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</si>
  <si>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</si>
  <si>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</si>
  <si>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</si>
  <si>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</si>
  <si>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</si>
  <si>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</si>
  <si>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</si>
  <si>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</si>
  <si>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</si>
  <si>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</si>
  <si>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</si>
  <si>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</si>
  <si>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</si>
  <si>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</si>
  <si>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</si>
  <si>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</si>
  <si>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</si>
  <si>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</si>
  <si>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</si>
  <si>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</si>
  <si>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</si>
  <si>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</si>
  <si>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</si>
  <si>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</si>
  <si>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</si>
  <si>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</si>
  <si>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</si>
  <si>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</si>
  <si>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</si>
  <si>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</si>
  <si>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</si>
  <si>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</si>
  <si>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</si>
  <si>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</si>
  <si>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</si>
  <si>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</si>
  <si>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</si>
  <si>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</si>
  <si>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</si>
  <si>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</si>
  <si>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</si>
  <si>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</si>
  <si>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</si>
  <si>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</si>
  <si>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</si>
  <si>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</si>
  <si>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</si>
  <si>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</si>
  <si>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</si>
  <si>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</si>
  <si>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</si>
  <si>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</si>
  <si>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</si>
  <si>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</si>
  <si>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</si>
  <si>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</si>
  <si>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</si>
  <si>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</si>
  <si>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</si>
  <si>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</si>
  <si>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</si>
  <si>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</si>
  <si>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</si>
  <si>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</si>
  <si>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</si>
  <si>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</si>
  <si>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</si>
  <si>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</si>
  <si>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</si>
  <si>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</si>
  <si>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</si>
  <si>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</si>
  <si>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</si>
  <si>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</si>
  <si>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</si>
  <si>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</si>
  <si>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</si>
  <si>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</si>
  <si>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</si>
  <si>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</si>
  <si>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</si>
  <si>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</si>
  <si>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</si>
  <si>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</si>
  <si>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</si>
  <si>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</si>
  <si>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</si>
  <si>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</si>
  <si>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</si>
  <si>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</si>
  <si>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</si>
  <si>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</si>
  <si>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</si>
  <si>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</si>
  <si>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</si>
  <si>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</si>
  <si>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</si>
  <si>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</si>
  <si>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</si>
  <si>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</si>
  <si>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</si>
  <si>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</si>
  <si>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</si>
  <si>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</si>
  <si>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</si>
  <si>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</si>
  <si>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</si>
  <si>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</si>
  <si>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</si>
  <si>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</si>
  <si>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</si>
  <si>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</si>
  <si>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</si>
  <si>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</si>
  <si>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</si>
  <si>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</si>
  <si>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</si>
  <si>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</si>
  <si>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</si>
  <si>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</si>
  <si>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</si>
  <si>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</si>
  <si>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</si>
  <si>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</si>
  <si>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</si>
  <si>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</si>
  <si>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</si>
  <si>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</si>
  <si>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</si>
  <si>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</si>
  <si>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</si>
  <si>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</si>
  <si>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</si>
  <si>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</si>
  <si>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</si>
  <si>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</si>
  <si>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</si>
  <si>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</si>
  <si>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</si>
  <si>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</si>
  <si>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</si>
  <si>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</si>
  <si>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</si>
  <si>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</si>
  <si>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</si>
  <si>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</si>
  <si>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</si>
  <si>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</si>
  <si>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</si>
  <si>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</si>
  <si>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</si>
  <si>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</si>
  <si>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</si>
  <si>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</si>
  <si>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</si>
  <si>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</si>
  <si>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</si>
  <si>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</si>
  <si>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</si>
  <si>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</si>
  <si>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</si>
  <si>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</si>
  <si>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</si>
  <si>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</si>
  <si>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</si>
  <si>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</si>
  <si>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</si>
  <si>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</si>
  <si>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</si>
  <si>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</si>
  <si>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</si>
  <si>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</si>
  <si>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</si>
  <si>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</si>
  <si>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</si>
  <si>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</si>
  <si>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</si>
  <si>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</si>
  <si>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</si>
  <si>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</si>
  <si>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</si>
  <si>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</si>
  <si>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</si>
  <si>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</si>
  <si>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</si>
  <si>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</si>
  <si>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</si>
  <si>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</si>
  <si>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</si>
  <si>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</si>
  <si>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</si>
  <si>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</si>
  <si>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</si>
  <si>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</si>
  <si>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</si>
  <si>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</si>
  <si>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</si>
  <si>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</si>
  <si>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</si>
  <si>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</si>
  <si>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</si>
  <si>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</si>
  <si>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</si>
  <si>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</si>
  <si>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</si>
  <si>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</si>
  <si>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</si>
  <si>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</si>
  <si>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</si>
  <si>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</si>
  <si>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</si>
  <si>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</si>
  <si>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</si>
  <si>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</si>
  <si>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</si>
  <si>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</si>
  <si>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</si>
  <si>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</si>
  <si>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</si>
  <si>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</si>
  <si>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</si>
  <si>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</si>
  <si>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</si>
  <si>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</si>
  <si>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</si>
  <si>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</si>
  <si>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</si>
  <si>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</si>
  <si>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</si>
  <si>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</si>
  <si>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</si>
  <si>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</si>
  <si>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</si>
  <si>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</si>
  <si>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</si>
  <si>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</si>
  <si>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</si>
  <si>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</si>
  <si>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</si>
  <si>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</si>
  <si>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</si>
  <si>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</si>
  <si>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</si>
  <si>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</si>
  <si>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</si>
  <si>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</si>
  <si>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</si>
  <si>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</si>
  <si>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</si>
  <si>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</si>
  <si>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</si>
  <si>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</si>
  <si>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</si>
  <si>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</si>
  <si>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</si>
  <si>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</si>
  <si>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</si>
  <si>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</si>
  <si>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</si>
  <si>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</si>
  <si>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</si>
  <si>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</si>
  <si>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</si>
  <si>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</si>
  <si>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</si>
  <si>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</si>
  <si>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</si>
  <si>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</si>
  <si>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</si>
  <si>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</si>
  <si>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</si>
  <si>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</si>
  <si>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</si>
  <si>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</si>
  <si>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</si>
  <si>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</si>
  <si>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</si>
  <si>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</si>
  <si>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</si>
  <si>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</si>
  <si>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</si>
  <si>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</si>
  <si>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</si>
  <si>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</si>
  <si>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</si>
  <si>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</si>
  <si>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</si>
  <si>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</si>
  <si>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</si>
  <si>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</si>
  <si>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</si>
  <si>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</si>
  <si>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</si>
  <si>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</si>
  <si>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</si>
  <si>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</si>
  <si>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</si>
  <si>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</si>
  <si>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</si>
  <si>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</si>
  <si>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</si>
  <si>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</si>
  <si>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</si>
  <si>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</si>
  <si>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</si>
  <si>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</si>
  <si>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</si>
  <si>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</si>
  <si>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</si>
  <si>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</si>
  <si>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</si>
  <si>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</si>
  <si>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</si>
  <si>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</si>
  <si>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</si>
  <si>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</si>
  <si>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</si>
  <si>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</si>
  <si>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</si>
  <si>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</si>
  <si>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</si>
  <si>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</si>
  <si>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</si>
  <si>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</si>
  <si>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</si>
  <si>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</si>
  <si>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</si>
  <si>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</si>
  <si>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</si>
  <si>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</si>
  <si>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</si>
  <si>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</si>
  <si>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</si>
  <si>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</si>
  <si>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</si>
  <si>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</si>
  <si>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</si>
  <si>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</si>
  <si>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</si>
  <si>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</si>
  <si>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</si>
  <si>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</si>
  <si>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</si>
  <si>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</si>
  <si>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</si>
  <si>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</si>
  <si>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</si>
  <si>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</si>
  <si>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</si>
  <si>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</si>
  <si>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</si>
  <si>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</si>
  <si>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</si>
  <si>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</si>
  <si>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</si>
  <si>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</si>
  <si>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</si>
  <si>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</si>
  <si>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</si>
  <si>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</si>
  <si>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</si>
  <si>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</si>
  <si>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</si>
  <si>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</si>
  <si>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</si>
  <si>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</si>
  <si>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</si>
  <si>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</si>
  <si>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</si>
  <si>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</si>
  <si>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</si>
  <si>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</si>
  <si>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</si>
  <si>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</si>
  <si>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</si>
  <si>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</si>
  <si>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</si>
  <si>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</si>
  <si>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</si>
  <si>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</si>
  <si>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</si>
  <si>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</si>
  <si>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</si>
  <si>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</si>
  <si>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</si>
  <si>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</si>
  <si>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</si>
  <si>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</si>
  <si>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</si>
  <si>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</si>
  <si>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</si>
  <si>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</si>
  <si>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</si>
  <si>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</si>
  <si>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</si>
  <si>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</si>
  <si>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</si>
  <si>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</si>
  <si>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</si>
  <si>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</si>
  <si>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</si>
  <si>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</si>
  <si>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</si>
  <si>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</si>
  <si>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</si>
  <si>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</si>
  <si>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</si>
  <si>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</si>
  <si>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</si>
  <si>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</si>
  <si>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</si>
  <si>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</si>
  <si>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</si>
  <si>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</si>
  <si>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</si>
  <si>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</si>
  <si>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</si>
  <si>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</si>
  <si>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</si>
  <si>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</si>
  <si>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</si>
  <si>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</si>
  <si>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</si>
  <si>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</si>
  <si>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</si>
  <si>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</si>
  <si>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</si>
  <si>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</si>
  <si>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</si>
  <si>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</si>
  <si>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</si>
  <si>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</si>
  <si>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</si>
  <si>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</si>
  <si>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</si>
  <si>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</si>
  <si>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</si>
  <si>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</si>
  <si>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</si>
  <si>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</si>
  <si>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</si>
  <si>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</si>
  <si>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</si>
  <si>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</si>
  <si>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</si>
  <si>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</si>
  <si>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</si>
  <si>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</si>
  <si>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</si>
  <si>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</si>
  <si>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</si>
  <si>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</si>
  <si>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</si>
  <si>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</si>
  <si>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</si>
  <si>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</si>
  <si>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</si>
  <si>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</si>
  <si>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</si>
  <si>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</si>
  <si>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</si>
  <si>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</si>
  <si>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</si>
  <si>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</si>
  <si>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</si>
  <si>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</si>
  <si>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</si>
  <si>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</si>
  <si>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</si>
  <si>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</si>
  <si>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</si>
  <si>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</si>
  <si>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</si>
  <si>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</si>
  <si>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</si>
  <si>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</si>
  <si>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</si>
  <si>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</si>
  <si>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</si>
  <si>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</si>
  <si>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</si>
  <si>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</si>
  <si>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</si>
  <si>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</si>
  <si>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</si>
  <si>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</si>
  <si>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</si>
  <si>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</si>
  <si>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</si>
  <si>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</si>
  <si>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</si>
  <si>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</si>
  <si>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</si>
  <si>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</si>
  <si>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</si>
  <si>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</si>
  <si>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</si>
  <si>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</si>
  <si>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</si>
  <si>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</si>
  <si>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</si>
  <si>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</si>
  <si>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</si>
  <si>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</si>
  <si>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</si>
  <si>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</si>
  <si>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</si>
  <si>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</si>
  <si>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</si>
  <si>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</si>
  <si>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</si>
  <si>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</si>
  <si>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</si>
  <si>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</si>
  <si>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</si>
  <si>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</si>
  <si>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</si>
  <si>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</si>
  <si>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</si>
  <si>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</si>
  <si>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</si>
  <si>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</si>
  <si>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</si>
  <si>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</si>
  <si>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</si>
  <si>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</si>
  <si>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</si>
  <si>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</si>
  <si>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</si>
  <si>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</si>
  <si>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</si>
  <si>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</si>
  <si>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</si>
  <si>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</si>
  <si>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</si>
  <si>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</si>
  <si>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</si>
  <si>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</si>
  <si>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</si>
  <si>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</si>
  <si>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</si>
  <si>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</si>
  <si>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</si>
  <si>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</si>
  <si>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</si>
  <si>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</si>
  <si>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</si>
  <si>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</si>
  <si>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</si>
  <si>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</si>
  <si>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</si>
  <si>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</si>
  <si>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</si>
  <si>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</si>
  <si>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</si>
  <si>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</si>
  <si>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</si>
  <si>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</si>
  <si>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</si>
  <si>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</si>
  <si>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</si>
  <si>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</si>
  <si>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</si>
  <si>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</si>
  <si>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</si>
  <si>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</si>
  <si>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</si>
  <si>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</si>
  <si>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</si>
  <si>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</si>
  <si>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</si>
  <si>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</si>
  <si>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</si>
  <si>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</si>
  <si>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</si>
  <si>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</si>
  <si>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</si>
  <si>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</si>
  <si>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</si>
  <si>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</si>
  <si>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</si>
  <si>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</si>
  <si>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</si>
  <si>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</si>
  <si>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</si>
  <si>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</si>
  <si>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</si>
  <si>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</si>
  <si>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</si>
  <si>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</si>
  <si>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</si>
  <si>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</si>
  <si>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</si>
  <si>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</si>
  <si>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</si>
  <si>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</si>
  <si>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</si>
  <si>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</si>
  <si>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</si>
  <si>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</si>
  <si>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</si>
  <si>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</si>
  <si>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</si>
  <si>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</si>
  <si>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</si>
  <si>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</si>
  <si>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</si>
  <si>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</si>
  <si>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</si>
  <si>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</si>
  <si>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</si>
  <si>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</si>
  <si>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</si>
  <si>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</si>
  <si>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</si>
  <si>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</si>
  <si>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</si>
  <si>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</si>
  <si>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</si>
  <si>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</si>
  <si>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</si>
  <si>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</si>
  <si>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</si>
  <si>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</si>
  <si>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</si>
  <si>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</si>
  <si>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</si>
  <si>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</si>
  <si>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</si>
  <si>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</si>
  <si>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</si>
  <si>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</si>
  <si>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</si>
  <si>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</si>
  <si>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</si>
  <si>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</si>
  <si>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</si>
  <si>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</si>
  <si>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</si>
  <si>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</si>
  <si>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</si>
  <si>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</si>
  <si>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</si>
  <si>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</si>
  <si>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</si>
  <si>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</si>
  <si>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</si>
  <si>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</si>
  <si>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</si>
  <si>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</si>
  <si>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</si>
  <si>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</si>
  <si>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</si>
  <si>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</si>
  <si>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</si>
  <si>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</si>
  <si>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</si>
  <si>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</si>
  <si>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</si>
  <si>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</si>
  <si>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</si>
  <si>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</si>
  <si>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</si>
  <si>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</si>
  <si>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</si>
  <si>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</si>
  <si>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</si>
  <si>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</si>
  <si>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</si>
  <si>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</si>
  <si>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</si>
  <si>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</si>
  <si>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</si>
  <si>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</si>
  <si>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</si>
  <si>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</si>
  <si>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</si>
  <si>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</si>
  <si>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</si>
  <si>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</si>
  <si>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</si>
  <si>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</si>
  <si>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</si>
  <si>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</si>
  <si>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</si>
  <si>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</si>
  <si>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</si>
  <si>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</si>
  <si>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</si>
  <si>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</si>
  <si>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</si>
  <si>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</si>
  <si>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</si>
  <si>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</si>
  <si>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</si>
  <si>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</si>
  <si>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</si>
  <si>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</si>
  <si>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</si>
  <si>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</si>
  <si>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</si>
  <si>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</si>
  <si>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</si>
  <si>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</si>
  <si>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</si>
  <si>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</si>
  <si>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</si>
  <si>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</si>
  <si>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</si>
  <si>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</si>
  <si>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</si>
  <si>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</si>
  <si>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</si>
  <si>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</si>
  <si>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</si>
  <si>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</si>
  <si>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</si>
  <si>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</si>
  <si>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</si>
  <si>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</si>
  <si>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</si>
  <si>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</si>
  <si>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</si>
  <si>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</si>
  <si>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</si>
  <si>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</si>
  <si>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</si>
  <si>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</si>
  <si>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</si>
  <si>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</si>
  <si>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</si>
  <si>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</si>
  <si>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</si>
  <si>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</si>
  <si>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</si>
  <si>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</si>
  <si>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</si>
  <si>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</si>
  <si>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</si>
  <si>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</si>
  <si>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</si>
  <si>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</si>
  <si>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</si>
  <si>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</si>
  <si>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</si>
  <si>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</si>
  <si>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</si>
  <si>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</si>
  <si>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</si>
  <si>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</si>
  <si>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</si>
  <si>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</si>
  <si>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</si>
  <si>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</si>
  <si>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</si>
  <si>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</si>
  <si>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</si>
  <si>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</si>
  <si>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</si>
  <si>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</si>
  <si>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</si>
  <si>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</si>
  <si>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</si>
  <si>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</si>
  <si>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</si>
  <si>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</si>
  <si>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</si>
  <si>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</si>
  <si>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</si>
  <si>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</si>
  <si>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</si>
  <si>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</si>
  <si>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</si>
  <si>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</si>
  <si>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</si>
  <si>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</si>
  <si>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</si>
  <si>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</si>
  <si>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</si>
  <si>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</si>
  <si>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</si>
  <si>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</si>
  <si>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</si>
  <si>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</si>
  <si>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</si>
  <si>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</si>
  <si>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</si>
  <si>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</si>
  <si>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</si>
  <si>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</si>
  <si>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</si>
  <si>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</si>
  <si>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</si>
  <si>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</si>
  <si>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</si>
  <si>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</si>
  <si>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</si>
  <si>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</si>
  <si>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</si>
  <si>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</si>
  <si>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</si>
  <si>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</si>
  <si>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</si>
  <si>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</si>
  <si>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</si>
  <si>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</si>
  <si>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</si>
  <si>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</si>
  <si>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</si>
  <si>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</si>
  <si>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</si>
  <si>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</si>
  <si>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</si>
  <si>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</si>
  <si>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</si>
  <si>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</si>
  <si>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</si>
  <si>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</si>
  <si>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</si>
  <si>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</si>
  <si>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</si>
  <si>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</si>
  <si>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</si>
  <si>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</si>
  <si>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</si>
  <si>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</si>
  <si>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</si>
  <si>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</si>
  <si>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</si>
  <si>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</si>
  <si>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</si>
  <si>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</si>
  <si>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</si>
  <si>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</si>
  <si>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</si>
  <si>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</si>
  <si>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</si>
  <si>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</si>
  <si>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</si>
  <si>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</si>
  <si>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</si>
  <si>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</si>
  <si>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</si>
  <si>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</si>
  <si>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</si>
  <si>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</si>
  <si>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</si>
  <si>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</si>
  <si>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</si>
  <si>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</si>
  <si>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</si>
  <si>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</si>
  <si>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</si>
  <si>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</si>
  <si>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</si>
  <si>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</si>
  <si>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</si>
  <si>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</si>
  <si>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</si>
  <si>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</si>
  <si>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</si>
  <si>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</si>
  <si>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</si>
  <si>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</si>
  <si>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</si>
  <si>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</si>
  <si>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</si>
  <si>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</si>
  <si>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</si>
  <si>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</si>
  <si>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</si>
  <si>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</si>
  <si>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</si>
  <si>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</si>
  <si>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</si>
  <si>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</si>
  <si>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</si>
  <si>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</si>
  <si>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</si>
  <si>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</si>
  <si>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</si>
  <si>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</si>
  <si>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</si>
  <si>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</si>
  <si>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</si>
  <si>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</si>
  <si>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</si>
  <si>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</si>
  <si>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</si>
  <si>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</si>
  <si>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</si>
  <si>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</si>
  <si>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</si>
  <si>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</si>
  <si>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</si>
  <si>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</si>
  <si>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</si>
  <si>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</si>
  <si>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</si>
  <si>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</si>
  <si>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</si>
  <si>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</si>
  <si>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</si>
  <si>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</si>
  <si>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</si>
  <si>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</si>
  <si>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</si>
  <si>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</si>
  <si>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</si>
  <si>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</si>
  <si>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</si>
  <si>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</si>
  <si>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</si>
  <si>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</si>
  <si>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</si>
  <si>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</si>
  <si>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</si>
  <si>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</si>
  <si>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</si>
  <si>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</si>
  <si>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</si>
  <si>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</si>
  <si>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</si>
  <si>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</si>
  <si>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</si>
  <si>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</si>
  <si>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</si>
  <si>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</si>
  <si>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</si>
  <si>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</si>
  <si>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</si>
  <si>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</si>
  <si>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</si>
  <si>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</si>
  <si>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</si>
  <si>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</si>
  <si>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</si>
  <si>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</si>
  <si>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</si>
  <si>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</si>
  <si>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</si>
  <si>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</si>
  <si>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</si>
  <si>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</si>
  <si>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</si>
  <si>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</si>
  <si>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</si>
  <si>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</si>
  <si>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</si>
  <si>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</si>
  <si>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</si>
  <si>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</si>
  <si>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</si>
  <si>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</si>
  <si>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</si>
  <si>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</si>
  <si>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</si>
  <si>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</si>
  <si>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</si>
  <si>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</si>
  <si>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</si>
  <si>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</si>
  <si>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</si>
  <si>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</si>
  <si>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</si>
  <si>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</si>
  <si>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</si>
  <si>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</si>
  <si>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</si>
  <si>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</si>
  <si>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</si>
  <si>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</si>
  <si>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</si>
  <si>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</si>
  <si>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</si>
  <si>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</si>
  <si>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</si>
  <si>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</si>
  <si>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</si>
  <si>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</si>
  <si>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</si>
  <si>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</si>
  <si>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</si>
  <si>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</si>
  <si>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</si>
  <si>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</si>
  <si>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</si>
  <si>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</si>
  <si>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</si>
  <si>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</si>
  <si>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</si>
  <si>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</si>
  <si>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</si>
  <si>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</si>
  <si>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</si>
  <si>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</si>
  <si>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</si>
  <si>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</si>
  <si>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</si>
  <si>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</si>
  <si>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</si>
  <si>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</si>
  <si>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</si>
  <si>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</si>
  <si>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</si>
  <si>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</si>
  <si>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</si>
  <si>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</si>
  <si>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</si>
  <si>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</si>
  <si>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</si>
  <si>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</si>
  <si>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</si>
  <si>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</si>
  <si>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</si>
  <si>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</si>
  <si>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</si>
  <si>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</si>
  <si>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</si>
  <si>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</si>
  <si>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</si>
  <si>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</si>
  <si>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</si>
  <si>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</si>
  <si>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</si>
  <si>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</si>
  <si>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</si>
  <si>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</si>
  <si>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</si>
  <si>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</si>
  <si>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</si>
  <si>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</si>
  <si>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</si>
  <si>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</si>
  <si>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</si>
  <si>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</si>
  <si>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</si>
  <si>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</si>
  <si>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</si>
  <si>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</si>
  <si>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</si>
  <si>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</si>
  <si>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</si>
  <si>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</si>
  <si>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</si>
  <si>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</si>
  <si>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</si>
  <si>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</si>
  <si>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</si>
  <si>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</si>
  <si>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</si>
  <si>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</si>
  <si>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</si>
  <si>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</si>
  <si>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</si>
  <si>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</si>
  <si>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</si>
  <si>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</si>
  <si>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</si>
  <si>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</si>
  <si>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</si>
  <si>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</si>
  <si>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</si>
  <si>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</si>
  <si>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</si>
  <si>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</si>
  <si>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</si>
  <si>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</si>
  <si>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</si>
  <si>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</si>
  <si>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</si>
  <si>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</si>
  <si>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</si>
  <si>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</si>
  <si>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</si>
  <si>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</si>
  <si>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</si>
  <si>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</si>
  <si>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</si>
  <si>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</si>
  <si>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</si>
  <si>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</si>
  <si>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</si>
  <si>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</si>
  <si>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</si>
  <si>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</si>
  <si>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</si>
  <si>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</si>
  <si>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</si>
  <si>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</si>
  <si>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</si>
  <si>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</si>
  <si>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</si>
  <si>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</si>
  <si>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</si>
  <si>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</si>
  <si>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</si>
  <si>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</si>
  <si>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</si>
  <si>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</si>
  <si>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</si>
  <si>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</si>
  <si>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</si>
  <si>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</si>
  <si>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</si>
  <si>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</si>
  <si>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</si>
  <si>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</si>
  <si>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</si>
  <si>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</si>
  <si>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</si>
  <si>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</si>
  <si>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</si>
  <si>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</si>
  <si>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</si>
  <si>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</si>
  <si>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</si>
  <si>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</si>
  <si>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</si>
  <si>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</si>
  <si>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</si>
  <si>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</si>
  <si>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</si>
  <si>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</si>
  <si>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</si>
  <si>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</si>
  <si>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</si>
  <si>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</si>
  <si>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</si>
  <si>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</si>
  <si>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</si>
  <si>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</si>
  <si>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</si>
  <si>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</si>
  <si>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</si>
  <si>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</si>
  <si>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</si>
  <si>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</si>
  <si>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</si>
  <si>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</si>
  <si>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</si>
  <si>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</si>
  <si>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</si>
  <si>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</si>
  <si>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</si>
  <si>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</si>
  <si>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</si>
  <si>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</si>
  <si>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</si>
  <si>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</si>
  <si>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</si>
  <si>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</si>
  <si>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</si>
  <si>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</si>
  <si>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</si>
  <si>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</si>
  <si>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</si>
  <si>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</si>
  <si>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</si>
  <si>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</si>
  <si>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</si>
  <si>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</si>
  <si>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</si>
  <si>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</si>
  <si>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</si>
  <si>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</si>
  <si>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</si>
  <si>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</si>
  <si>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</si>
  <si>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</si>
  <si>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</si>
  <si>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</si>
  <si>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</si>
  <si>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</si>
  <si>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</si>
  <si>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</si>
  <si>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</si>
  <si>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</si>
  <si>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</si>
  <si>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</si>
  <si>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</si>
  <si>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</si>
  <si>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</si>
  <si>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</si>
  <si>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</si>
  <si>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</si>
  <si>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</si>
  <si>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</si>
  <si>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</si>
  <si>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</si>
  <si>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</si>
  <si>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</si>
  <si>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</si>
  <si>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</si>
  <si>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</si>
  <si>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</si>
  <si>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</si>
  <si>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</si>
  <si>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</si>
  <si>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</si>
  <si>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</si>
  <si>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</si>
  <si>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</si>
  <si>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</si>
  <si>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</si>
  <si>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</si>
  <si>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</si>
  <si>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</si>
  <si>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</si>
  <si>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</si>
  <si>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</si>
  <si>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</si>
  <si>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</si>
  <si>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</si>
  <si>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</si>
  <si>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</si>
  <si>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</si>
  <si>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</si>
  <si>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</si>
  <si>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</si>
  <si>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</si>
  <si>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</si>
  <si>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</si>
  <si>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</si>
  <si>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</si>
  <si>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</si>
  <si>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</si>
  <si>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</si>
  <si>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</si>
  <si>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</si>
  <si>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</si>
  <si>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</si>
  <si>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</si>
  <si>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</si>
  <si>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</si>
  <si>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</si>
  <si>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</si>
  <si>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</si>
  <si>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</si>
  <si>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</si>
  <si>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</si>
  <si>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</si>
  <si>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</si>
  <si>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</si>
  <si>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</si>
  <si>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</si>
  <si>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</si>
  <si>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</si>
  <si>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</si>
  <si>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</si>
  <si>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</si>
  <si>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</si>
  <si>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</si>
  <si>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</si>
  <si>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</si>
  <si>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</si>
  <si>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</si>
  <si>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</si>
  <si>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</si>
  <si>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</si>
  <si>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</si>
  <si>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</si>
  <si>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</si>
  <si>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</si>
  <si>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</si>
  <si>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</si>
  <si>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</si>
  <si>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</si>
  <si>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</si>
  <si>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</si>
  <si>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</si>
  <si>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</si>
  <si>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</si>
  <si>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</si>
  <si>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</si>
  <si>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</si>
  <si>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</si>
  <si>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</si>
  <si>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</si>
  <si>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</si>
  <si>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</si>
  <si>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</si>
  <si>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</si>
  <si>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</si>
  <si>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</si>
  <si>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</si>
  <si>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</si>
  <si>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</si>
  <si>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</si>
  <si>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</si>
  <si>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</si>
  <si>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</si>
  <si>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</si>
  <si>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</si>
  <si>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</si>
  <si>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</si>
  <si>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</si>
  <si>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</si>
  <si>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</si>
  <si>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</si>
  <si>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</si>
  <si>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</si>
  <si>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</si>
  <si>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</si>
  <si>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</si>
  <si>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</si>
  <si>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</si>
  <si>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</si>
  <si>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</si>
  <si>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</si>
  <si>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</si>
  <si>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</si>
  <si>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</si>
  <si>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</si>
  <si>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</si>
  <si>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</si>
  <si>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</si>
  <si>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</si>
  <si>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</si>
  <si>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</si>
  <si>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</si>
  <si>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</si>
  <si>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</si>
  <si>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</si>
  <si>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</si>
  <si>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</si>
  <si>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</si>
  <si>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</si>
  <si>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</si>
  <si>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</si>
  <si>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</si>
  <si>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</si>
  <si>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</si>
  <si>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</si>
  <si>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</si>
  <si>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</si>
  <si>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</si>
  <si>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</si>
  <si>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</si>
  <si>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</si>
  <si>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</si>
  <si>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</si>
  <si>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</si>
  <si>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</si>
  <si>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</si>
  <si>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</si>
  <si>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</si>
  <si>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</si>
  <si>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</si>
  <si>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</si>
  <si>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</si>
  <si>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</si>
  <si>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</si>
  <si>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</si>
  <si>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</si>
  <si>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</si>
  <si>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</si>
  <si>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</si>
  <si>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</si>
  <si>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</si>
  <si>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</si>
  <si>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</si>
  <si>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</si>
  <si>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</si>
  <si>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</si>
  <si>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</si>
  <si>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</si>
  <si>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</si>
  <si>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</si>
  <si>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</si>
  <si>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</si>
  <si>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</si>
  <si>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</si>
  <si>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</si>
  <si>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</si>
  <si>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</si>
  <si>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</si>
  <si>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</si>
  <si>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</si>
  <si>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</si>
  <si>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</si>
  <si>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</si>
  <si>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</si>
  <si>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</si>
  <si>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</si>
  <si>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</si>
  <si>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</si>
  <si>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</si>
  <si>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</si>
  <si>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</si>
  <si>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</si>
  <si>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</si>
  <si>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</si>
  <si>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</si>
  <si>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</si>
  <si>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</si>
  <si>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</si>
  <si>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</si>
  <si>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</si>
  <si>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</si>
  <si>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</si>
  <si>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</si>
  <si>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</si>
  <si>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</si>
  <si>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</si>
  <si>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</si>
  <si>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</si>
  <si>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</si>
  <si>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</si>
  <si>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</si>
  <si>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</si>
  <si>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</si>
  <si>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</si>
  <si>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</si>
  <si>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</si>
  <si>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</si>
  <si>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</si>
  <si>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</si>
  <si>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</si>
  <si>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</si>
  <si>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</si>
  <si>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</si>
  <si>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</si>
  <si>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</si>
  <si>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</si>
  <si>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</si>
  <si>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</si>
  <si>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</si>
  <si>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</si>
  <si>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</si>
  <si>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</si>
  <si>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</si>
  <si>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</si>
  <si>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</si>
  <si>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</si>
  <si>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</si>
  <si>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</si>
  <si>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</si>
  <si>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</si>
  <si>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</si>
  <si>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</si>
  <si>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</si>
  <si>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</si>
  <si>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</si>
  <si>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</si>
  <si>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</si>
  <si>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</si>
  <si>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</si>
  <si>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</si>
  <si>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</si>
  <si>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</si>
  <si>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</si>
  <si>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</si>
  <si>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</si>
  <si>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</si>
  <si>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</si>
  <si>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</si>
  <si>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</si>
  <si>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</si>
  <si>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</si>
  <si>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</si>
  <si>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</si>
  <si>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</si>
  <si>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</si>
  <si>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</si>
  <si>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</si>
  <si>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</si>
  <si>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</si>
  <si>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</si>
  <si>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</si>
  <si>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</si>
  <si>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</si>
  <si>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</si>
  <si>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</si>
  <si>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</si>
  <si>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</si>
  <si>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</si>
  <si>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</si>
  <si>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</si>
  <si>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</si>
  <si>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</si>
  <si>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</si>
  <si>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</si>
  <si>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</si>
  <si>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</si>
  <si>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</si>
  <si>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</si>
  <si>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</si>
  <si>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</si>
  <si>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</si>
  <si>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</si>
  <si>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</si>
  <si>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</si>
  <si>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</si>
  <si>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</si>
  <si>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</si>
  <si>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</si>
  <si>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</si>
  <si>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</si>
  <si>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</si>
  <si>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</si>
  <si>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</si>
  <si>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</si>
  <si>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</si>
  <si>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</si>
  <si>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</si>
  <si>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</si>
  <si>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</si>
  <si>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</si>
  <si>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</si>
  <si>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</si>
  <si>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</si>
  <si>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</si>
  <si>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</si>
  <si>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</si>
  <si>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</si>
  <si>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</si>
  <si>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</si>
  <si>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</si>
  <si>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</si>
  <si>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</si>
  <si>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</si>
  <si>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</si>
  <si>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</si>
  <si>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</si>
  <si>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</si>
  <si>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</si>
  <si>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</si>
  <si>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</si>
  <si>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</si>
  <si>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</si>
  <si>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</si>
  <si>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</si>
  <si>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</si>
  <si>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</si>
  <si>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</si>
  <si>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</si>
  <si>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</si>
  <si>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</si>
  <si>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</si>
  <si>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</si>
  <si>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</si>
  <si>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</si>
  <si>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</si>
  <si>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</si>
  <si>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</si>
  <si>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</si>
  <si>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</si>
  <si>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</si>
  <si>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</si>
  <si>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</si>
  <si>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</si>
  <si>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</si>
  <si>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</si>
  <si>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</si>
  <si>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</si>
  <si>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</si>
  <si>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</si>
  <si>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</si>
  <si>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</si>
  <si>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</si>
  <si>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</si>
  <si>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</si>
  <si>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</si>
  <si>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</si>
  <si>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</si>
  <si>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</si>
  <si>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</si>
  <si>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</si>
  <si>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</si>
  <si>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</si>
  <si>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</si>
  <si>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</si>
  <si>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</si>
  <si>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</si>
  <si>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</si>
  <si>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</si>
  <si>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</si>
  <si>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</si>
  <si>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</si>
  <si>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</si>
  <si>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</si>
  <si>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</si>
  <si>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</si>
  <si>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</si>
  <si>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</si>
  <si>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</si>
  <si>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</si>
  <si>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</si>
  <si>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</si>
  <si>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</si>
  <si>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</si>
  <si>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</si>
  <si>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</si>
  <si>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</si>
  <si>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</si>
  <si>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</si>
  <si>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</si>
  <si>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</si>
  <si>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</si>
  <si>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</si>
  <si>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</si>
  <si>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</si>
  <si>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</si>
  <si>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</si>
  <si>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</si>
  <si>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</si>
  <si>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</si>
  <si>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</si>
  <si>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</si>
  <si>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</si>
  <si>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</si>
  <si>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</si>
  <si>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</si>
  <si>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</si>
  <si>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</si>
  <si>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</si>
  <si>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</si>
  <si>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</si>
  <si>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</si>
  <si>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</si>
  <si>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</si>
  <si>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</si>
  <si>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</si>
  <si>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</si>
  <si>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</si>
  <si>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</si>
  <si>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</si>
  <si>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</si>
  <si>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</si>
  <si>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</si>
  <si>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</si>
  <si>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</si>
  <si>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</si>
  <si>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</si>
  <si>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</si>
  <si>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</si>
  <si>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</si>
  <si>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</si>
  <si>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</si>
  <si>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</si>
  <si>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</si>
  <si>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</si>
  <si>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</si>
  <si>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</si>
  <si>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</si>
  <si>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</si>
  <si>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</si>
  <si>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</si>
  <si>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</si>
  <si>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</si>
  <si>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</si>
  <si>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</si>
  <si>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</si>
  <si>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</si>
  <si>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</si>
  <si>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</si>
  <si>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</si>
  <si>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</si>
  <si>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</si>
  <si>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</si>
  <si>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</si>
  <si>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</si>
  <si>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</si>
  <si>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</si>
  <si>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</si>
  <si>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</si>
  <si>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</si>
  <si>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</si>
  <si>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</si>
  <si>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</si>
  <si>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</si>
  <si>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</si>
  <si>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</si>
  <si>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</si>
  <si>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</si>
  <si>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</si>
  <si>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</si>
  <si>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</si>
  <si>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</si>
  <si>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</si>
  <si>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</si>
  <si>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</si>
  <si>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</si>
  <si>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</si>
  <si>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</si>
  <si>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</si>
  <si>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</si>
  <si>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</si>
  <si>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</si>
  <si>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</si>
  <si>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</si>
  <si>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</si>
  <si>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</si>
  <si>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</si>
  <si>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</si>
  <si>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</si>
  <si>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</si>
  <si>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</si>
  <si>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</si>
  <si>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</si>
  <si>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</si>
  <si>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</si>
  <si>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</si>
  <si>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</si>
  <si>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</si>
  <si>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</si>
  <si>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</si>
  <si>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</si>
  <si>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</si>
  <si>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</si>
  <si>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</si>
  <si>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</si>
  <si>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</si>
  <si>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</si>
  <si>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</si>
  <si>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</si>
  <si>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</si>
  <si>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</si>
  <si>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</si>
  <si>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</si>
  <si>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</si>
  <si>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</si>
  <si>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</si>
  <si>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</si>
  <si>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</si>
  <si>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</si>
  <si>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</si>
  <si>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</si>
  <si>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</si>
  <si>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</si>
  <si>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</si>
  <si>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</si>
  <si>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</si>
  <si>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</si>
  <si>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</si>
  <si>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</si>
  <si>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</si>
  <si>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</si>
  <si>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</si>
  <si>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</si>
  <si>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</si>
  <si>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</si>
  <si>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</si>
  <si>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</si>
  <si>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</si>
  <si>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</si>
  <si>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</si>
  <si>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</si>
  <si>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</si>
  <si>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</si>
  <si>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</si>
  <si>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</si>
  <si>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</si>
  <si>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</si>
  <si>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</si>
  <si>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</si>
  <si>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</si>
  <si>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</si>
  <si>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</si>
  <si>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</si>
  <si>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</si>
  <si>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</si>
  <si>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</si>
  <si>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</si>
  <si>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</si>
  <si>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</si>
  <si>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</si>
  <si>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</si>
  <si>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</si>
  <si>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</si>
  <si>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</si>
  <si>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</si>
  <si>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</si>
  <si>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</si>
  <si>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</si>
  <si>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</si>
  <si>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</si>
  <si>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</si>
  <si>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</si>
  <si>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</si>
  <si>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</si>
  <si>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</si>
  <si>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</si>
  <si>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</si>
  <si>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</si>
  <si>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</si>
  <si>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</si>
  <si>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</si>
  <si>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</si>
  <si>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</si>
  <si>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</si>
  <si>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</si>
  <si>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</si>
  <si>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</si>
  <si>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</si>
  <si>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</si>
  <si>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</si>
  <si>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</si>
  <si>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</si>
  <si>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</si>
  <si>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</si>
  <si>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</si>
  <si>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</si>
  <si>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</si>
  <si>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</si>
  <si>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</si>
  <si>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</si>
  <si>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</si>
  <si>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</si>
  <si>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</si>
  <si>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</si>
  <si>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</si>
  <si>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</si>
  <si>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</si>
  <si>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</si>
  <si>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</si>
  <si>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</si>
  <si>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</si>
  <si>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</si>
  <si>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</si>
  <si>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</si>
  <si>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</si>
  <si>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</si>
  <si>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</si>
  <si>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</si>
  <si>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</si>
  <si>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</si>
  <si>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</si>
  <si>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</si>
  <si>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</si>
  <si>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</si>
  <si>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</si>
  <si>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</si>
  <si>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</si>
  <si>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</si>
  <si>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</si>
  <si>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</si>
  <si>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</si>
  <si>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</si>
  <si>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</si>
  <si>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</si>
  <si>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</si>
  <si>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</si>
  <si>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</si>
  <si>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</si>
  <si>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</si>
  <si>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</si>
  <si>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</si>
  <si>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</si>
  <si>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</si>
  <si>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</si>
  <si>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</si>
  <si>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</si>
  <si>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</si>
  <si>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</si>
  <si>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</si>
  <si>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</si>
  <si>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</si>
  <si>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</si>
  <si>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</si>
  <si>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</si>
  <si>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</si>
  <si>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</si>
  <si>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</si>
  <si>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</si>
  <si>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</si>
  <si>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</si>
  <si>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</si>
  <si>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</si>
  <si>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</si>
  <si>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</si>
  <si>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</si>
  <si>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</si>
  <si>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</si>
  <si>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</si>
  <si>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</si>
  <si>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</si>
  <si>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</si>
  <si>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</si>
  <si>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</si>
  <si>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</si>
  <si>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</si>
  <si>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</si>
  <si>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</si>
  <si>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</si>
  <si>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</si>
  <si>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</si>
  <si>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</si>
  <si>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</si>
  <si>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</si>
  <si>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</si>
  <si>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</si>
  <si>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</si>
  <si>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</si>
  <si>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</si>
  <si>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</si>
  <si>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</si>
  <si>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</si>
  <si>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</si>
  <si>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</si>
  <si>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</si>
  <si>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</si>
  <si>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</si>
  <si>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</si>
  <si>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</si>
  <si>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</si>
  <si>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</si>
  <si>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</si>
  <si>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</si>
  <si>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</si>
  <si>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</si>
  <si>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</si>
  <si>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</si>
  <si>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</si>
  <si>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</si>
  <si>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</si>
  <si>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</si>
  <si>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</si>
  <si>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</si>
  <si>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</si>
  <si>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</si>
  <si>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</si>
  <si>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</si>
  <si>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</si>
  <si>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</si>
  <si>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</si>
  <si>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</si>
  <si>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</si>
  <si>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</si>
  <si>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</si>
  <si>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</si>
  <si>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</si>
  <si>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</si>
  <si>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</si>
  <si>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</si>
  <si>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</si>
  <si>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</si>
  <si>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</si>
  <si>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</si>
  <si>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</si>
  <si>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</si>
  <si>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</si>
  <si>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</si>
  <si>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</si>
  <si>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</si>
  <si>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</si>
  <si>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</si>
  <si>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</si>
  <si>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</si>
  <si>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</si>
  <si>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</si>
  <si>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</si>
  <si>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</si>
  <si>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</si>
  <si>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</si>
  <si>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</si>
  <si>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</si>
  <si>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</si>
  <si>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</si>
  <si>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</si>
  <si>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</si>
  <si>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</si>
  <si>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</si>
  <si>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</si>
  <si>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</si>
  <si>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</si>
  <si>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</si>
  <si>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</si>
  <si>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</si>
  <si>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</si>
  <si>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</si>
  <si>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</si>
  <si>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</si>
  <si>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</si>
  <si>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</si>
  <si>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</si>
  <si>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</si>
  <si>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</si>
  <si>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</si>
  <si>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</si>
  <si>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</si>
  <si>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</si>
  <si>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</si>
  <si>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</si>
  <si>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</si>
  <si>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</si>
  <si>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</si>
  <si>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</si>
  <si>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</si>
  <si>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</si>
  <si>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</si>
  <si>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</si>
  <si>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</si>
  <si>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</si>
  <si>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</si>
  <si>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</si>
  <si>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</si>
  <si>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</si>
  <si>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</si>
  <si>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</si>
  <si>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</si>
  <si>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</si>
  <si>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</si>
  <si>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</si>
  <si>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</si>
  <si>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</si>
  <si>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</si>
  <si>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</si>
  <si>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</si>
  <si>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</si>
  <si>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</si>
  <si>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</si>
  <si>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</si>
  <si>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</si>
  <si>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</si>
  <si>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</si>
  <si>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</si>
  <si>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</si>
  <si>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</si>
  <si>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</si>
  <si>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</si>
  <si>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</si>
  <si>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</si>
  <si>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</si>
  <si>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</si>
  <si>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</si>
  <si>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</si>
  <si>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</si>
  <si>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</si>
  <si>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</si>
  <si>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</si>
  <si>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</si>
  <si>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</si>
  <si>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</si>
  <si>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</si>
  <si>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</si>
  <si>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</si>
  <si>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</si>
  <si>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</si>
  <si>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</si>
  <si>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</si>
  <si>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</si>
  <si>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LUIS CATAÑO ECHEVERRI</t>
  </si>
  <si>
    <t>CALLE 26 No 17 A 38</t>
  </si>
  <si>
    <t>3217647239</t>
  </si>
  <si>
    <t>Calle 26 No 17 A 38</t>
  </si>
  <si>
    <t>funclavid@gmail.com</t>
  </si>
  <si>
    <t>2021810000188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</si>
</sst>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163</v>
      </c>
      <c r="I15" s="32" t="s">
        <v>2624</v>
      </c>
      <c r="J15" s="107"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6"/>
      <c r="I20" s="142" t="s">
        <v>163</v>
      </c>
      <c r="J20" s="143" t="s">
        <v>183</v>
      </c>
      <c r="K20" s="144">
        <v>1583851394</v>
      </c>
      <c r="L20" s="145">
        <v>44197</v>
      </c>
      <c r="M20" s="145">
        <v>44561</v>
      </c>
      <c r="N20" s="128">
        <f>+(M20-L20)/30</f>
        <v>12.133333333333333</v>
      </c>
      <c r="O20" s="131"/>
      <c r="U20" s="127"/>
      <c r="V20" s="104">
        <f ca="1">NOW()</f>
        <v>44193.066878472222</v>
      </c>
      <c r="W20" s="104">
        <f ca="1">NOW()</f>
        <v>44193.066878472222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1" t="str">
        <f>VLOOKUP(B20,EAS!A2:B1439,2,0)</f>
        <v>FUNDACION CLAMOR POR LA VIDA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2699</v>
      </c>
      <c r="J39" s="226"/>
      <c r="K39" s="226"/>
      <c r="L39" s="226"/>
      <c r="M39" s="226"/>
      <c r="N39" s="226"/>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244">
        <v>43909</v>
      </c>
      <c r="F48" s="244">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244">
        <v>43909</v>
      </c>
      <c r="F49" s="244">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244">
        <v>43909</v>
      </c>
      <c r="F50" s="244">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244">
        <v>43909</v>
      </c>
      <c r="F51" s="244">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244">
        <v>43909</v>
      </c>
      <c r="F52" s="244">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8" t="s">
        <v>9</v>
      </c>
      <c r="J112" s="18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244">
        <v>43909</v>
      </c>
      <c r="F114" s="244">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244">
        <v>43909</v>
      </c>
      <c r="F115" s="244">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244">
        <v>43909</v>
      </c>
      <c r="F116" s="244">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244">
        <v>43909</v>
      </c>
      <c r="F117" s="244">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244">
        <v>43909</v>
      </c>
      <c r="F118" s="244">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7" t="s">
        <v>2658</v>
      </c>
      <c r="C168" s="227"/>
      <c r="D168" s="227"/>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210" t="s">
        <v>2669</v>
      </c>
      <c r="C179" s="210"/>
      <c r="D179" s="210"/>
      <c r="E179" s="164">
        <v>0.02</v>
      </c>
      <c r="F179" s="163">
        <v>0.01</v>
      </c>
      <c r="G179" s="158">
        <f>IF(F179&gt;0,SUM(E179+F179),"")</f>
        <v>0.03</v>
      </c>
      <c r="H179" s="5"/>
      <c r="I179" s="210" t="s">
        <v>2671</v>
      </c>
      <c r="J179" s="210"/>
      <c r="K179" s="210"/>
      <c r="L179" s="210"/>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47515541.82</v>
      </c>
      <c r="F185" s="92"/>
      <c r="G185" s="93"/>
      <c r="H185" s="88"/>
      <c r="I185" s="90" t="s">
        <v>2627</v>
      </c>
      <c r="J185" s="159">
        <f>+SUM(M179:M183)</f>
        <v>0.02</v>
      </c>
      <c r="K185" s="229" t="s">
        <v>2628</v>
      </c>
      <c r="L185" s="229"/>
      <c r="M185" s="94">
        <f>+J185*(SUM(K20:K35))</f>
        <v>31677027.879999999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7" t="s">
        <v>2636</v>
      </c>
      <c r="C192" s="187"/>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2700</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2701</v>
      </c>
      <c r="J211" s="27" t="s">
        <v>2622</v>
      </c>
      <c r="K211" s="141" t="s">
        <v>2703</v>
      </c>
      <c r="L211" s="21"/>
      <c r="M211" s="21"/>
      <c r="N211" s="21"/>
      <c r="O211" s="8"/>
    </row>
    <row r="212" spans="1:15" x14ac:dyDescent="0.25">
      <c r="A212" s="9"/>
      <c r="B212" s="27" t="s">
        <v>2619</v>
      </c>
      <c r="C212" s="140" t="s">
        <v>2700</v>
      </c>
      <c r="D212" s="21"/>
      <c r="G212" s="27" t="s">
        <v>2621</v>
      </c>
      <c r="H212" s="141" t="s">
        <v>2702</v>
      </c>
      <c r="J212" s="27" t="s">
        <v>2623</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4fb10211-09fb-4e80-9f0b-184718d5d98c"/>
    <ds:schemaRef ds:uri="http://schemas.microsoft.com/office/2006/documentManagement/typ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2020-12-28T06:35:25Z</cp:lastPrinted>
  <dcterms:created xsi:type="dcterms:W3CDTF">2020-10-14T21:57:42Z</dcterms:created>
  <dcterms:modified xsi:type="dcterms:W3CDTF">2020-12-28T06:36:47Z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