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Antioquia\"/>
    </mc:Choice>
  </mc:AlternateContent>
  <xr:revisionPtr revIDLastSave="0" documentId="13_ncr:1_{8359150E-58C6-4686-981B-94FACBB3012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<sst xmlns="http://schemas.openxmlformats.org/spreadsheetml/2006/main" count="3113" uniqueCount="2705">
  <si>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</si>
  <si>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</si>
  <si>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</si>
  <si>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</si>
  <si>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</si>
  <si>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</si>
  <si>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</si>
  <si>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</si>
  <si>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</si>
  <si>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</si>
  <si>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</si>
  <si>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</si>
  <si>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</si>
  <si>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</si>
  <si>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</si>
  <si>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</si>
  <si>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</si>
  <si>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</si>
  <si>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</si>
  <si>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</si>
  <si>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</si>
  <si>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</si>
  <si>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</si>
  <si>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</si>
  <si>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</si>
  <si>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</si>
  <si>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</si>
  <si>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</si>
  <si>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</si>
  <si>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</si>
  <si>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</si>
  <si>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</si>
  <si>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</si>
  <si>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</si>
  <si>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</si>
  <si>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</si>
  <si>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</si>
  <si>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</si>
  <si>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</si>
  <si>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</si>
  <si>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</si>
  <si>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</si>
  <si>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</si>
  <si>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</si>
  <si>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</si>
  <si>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</si>
  <si>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</si>
  <si>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</si>
  <si>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</si>
  <si>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</si>
  <si>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</si>
  <si>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</si>
  <si>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</si>
  <si>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</si>
  <si>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</si>
  <si>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</si>
  <si>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</si>
  <si>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</si>
  <si>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</si>
  <si>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</si>
  <si>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</si>
  <si>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</si>
  <si>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</si>
  <si>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</si>
  <si>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</si>
  <si>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</si>
  <si>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</si>
  <si>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</si>
  <si>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</si>
  <si>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</si>
  <si>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</si>
  <si>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</si>
  <si>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</si>
  <si>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</si>
  <si>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</si>
  <si>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</si>
  <si>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</si>
  <si>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</si>
  <si>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</si>
  <si>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</si>
  <si>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</si>
  <si>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</si>
  <si>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</si>
  <si>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</si>
  <si>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</si>
  <si>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</si>
  <si>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</si>
  <si>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</si>
  <si>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</si>
  <si>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</si>
  <si>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</si>
  <si>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</si>
  <si>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</si>
  <si>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</si>
  <si>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</si>
  <si>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</si>
  <si>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</si>
  <si>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</si>
  <si>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</si>
  <si>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</si>
  <si>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</si>
  <si>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</si>
  <si>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</si>
  <si>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</si>
  <si>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</si>
  <si>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</si>
  <si>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</si>
  <si>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</si>
  <si>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</si>
  <si>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</si>
  <si>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</si>
  <si>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</si>
  <si>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</si>
  <si>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</si>
  <si>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</si>
  <si>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</si>
  <si>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</si>
  <si>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</si>
  <si>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</si>
  <si>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</si>
  <si>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</si>
  <si>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</si>
  <si>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</si>
  <si>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</si>
  <si>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</si>
  <si>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</si>
  <si>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</si>
  <si>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</si>
  <si>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</si>
  <si>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</si>
  <si>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</si>
  <si>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</si>
  <si>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</si>
  <si>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</si>
  <si>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</si>
  <si>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</si>
  <si>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</si>
  <si>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</si>
  <si>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</si>
  <si>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</si>
  <si>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</si>
  <si>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</si>
  <si>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</si>
  <si>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</si>
  <si>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</si>
  <si>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</si>
  <si>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</si>
  <si>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</si>
  <si>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</si>
  <si>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</si>
  <si>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</si>
  <si>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</si>
  <si>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</si>
  <si>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</si>
  <si>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</si>
  <si>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</si>
  <si>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</si>
  <si>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</si>
  <si>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</si>
  <si>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</si>
  <si>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</si>
  <si>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</si>
  <si>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</si>
  <si>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</si>
  <si>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</si>
  <si>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</si>
  <si>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</si>
  <si>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</si>
  <si>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</si>
  <si>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</si>
  <si>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</si>
  <si>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</si>
  <si>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</si>
  <si>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</si>
  <si>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</si>
  <si>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</si>
  <si>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</si>
  <si>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</si>
  <si>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</si>
  <si>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</si>
  <si>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</si>
  <si>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</si>
  <si>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</si>
  <si>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</si>
  <si>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</si>
  <si>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</si>
  <si>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</si>
  <si>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</si>
  <si>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</si>
  <si>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</si>
  <si>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</si>
  <si>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</si>
  <si>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</si>
  <si>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</si>
  <si>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</si>
  <si>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</si>
  <si>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</si>
  <si>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</si>
  <si>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</si>
  <si>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</si>
  <si>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</si>
  <si>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</si>
  <si>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</si>
  <si>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</si>
  <si>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</si>
  <si>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</si>
  <si>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</si>
  <si>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</si>
  <si>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</si>
  <si>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</si>
  <si>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</si>
  <si>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</si>
  <si>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</si>
  <si>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</si>
  <si>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</si>
  <si>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</si>
  <si>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</si>
  <si>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</si>
  <si>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</si>
  <si>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</si>
  <si>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</si>
  <si>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</si>
  <si>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</si>
  <si>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</si>
  <si>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</si>
  <si>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</si>
  <si>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</si>
  <si>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</si>
  <si>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</si>
  <si>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</si>
  <si>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</si>
  <si>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</si>
  <si>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</si>
  <si>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</si>
  <si>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</si>
  <si>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</si>
  <si>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</si>
  <si>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</si>
  <si>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</si>
  <si>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</si>
  <si>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</si>
  <si>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</si>
  <si>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</si>
  <si>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</si>
  <si>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</si>
  <si>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</si>
  <si>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</si>
  <si>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</si>
  <si>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</si>
  <si>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</si>
  <si>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</si>
  <si>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</si>
  <si>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</si>
  <si>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</si>
  <si>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</si>
  <si>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</si>
  <si>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</si>
  <si>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</si>
  <si>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</si>
  <si>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</si>
  <si>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</si>
  <si>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</si>
  <si>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</si>
  <si>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</si>
  <si>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</si>
  <si>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</si>
  <si>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</si>
  <si>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</si>
  <si>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</si>
  <si>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</si>
  <si>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</si>
  <si>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</si>
  <si>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</si>
  <si>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</si>
  <si>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</si>
  <si>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</si>
  <si>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</si>
  <si>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</si>
  <si>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</si>
  <si>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</si>
  <si>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</si>
  <si>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</si>
  <si>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</si>
  <si>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</si>
  <si>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</si>
  <si>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</si>
  <si>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</si>
  <si>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</si>
  <si>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</si>
  <si>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</si>
  <si>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</si>
  <si>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</si>
  <si>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</si>
  <si>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</si>
  <si>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</si>
  <si>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</si>
  <si>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</si>
  <si>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</si>
  <si>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</si>
  <si>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</si>
  <si>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</si>
  <si>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</si>
  <si>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</si>
  <si>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</si>
  <si>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</si>
  <si>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</si>
  <si>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</si>
  <si>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</si>
  <si>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</si>
  <si>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</si>
  <si>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</si>
  <si>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</si>
  <si>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</si>
  <si>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</si>
  <si>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</si>
  <si>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</si>
  <si>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</si>
  <si>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</si>
  <si>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</si>
  <si>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</si>
  <si>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</si>
  <si>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</si>
  <si>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</si>
  <si>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</si>
  <si>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</si>
  <si>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</si>
  <si>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</si>
  <si>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</si>
  <si>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</si>
  <si>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</si>
  <si>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</si>
  <si>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</si>
  <si>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</si>
  <si>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</si>
  <si>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</si>
  <si>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</si>
  <si>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</si>
  <si>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</si>
  <si>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</si>
  <si>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</si>
  <si>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</si>
  <si>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</si>
  <si>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</si>
  <si>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</si>
  <si>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</si>
  <si>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</si>
  <si>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</si>
  <si>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</si>
  <si>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</si>
  <si>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</si>
  <si>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</si>
  <si>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</si>
  <si>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</si>
  <si>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</si>
  <si>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</si>
  <si>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</si>
  <si>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</si>
  <si>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</si>
  <si>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</si>
  <si>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</si>
  <si>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</si>
  <si>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</si>
  <si>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</si>
  <si>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</si>
  <si>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</si>
  <si>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</si>
  <si>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</si>
  <si>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</si>
  <si>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</si>
  <si>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</si>
  <si>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</si>
  <si>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</si>
  <si>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</si>
  <si>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</si>
  <si>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</si>
  <si>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</si>
  <si>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</si>
  <si>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</si>
  <si>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</si>
  <si>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</si>
  <si>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</si>
  <si>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</si>
  <si>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</si>
  <si>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</si>
  <si>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</si>
  <si>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</si>
  <si>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</si>
  <si>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</si>
  <si>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</si>
  <si>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</si>
  <si>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</si>
  <si>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</si>
  <si>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</si>
  <si>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</si>
  <si>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</si>
  <si>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</si>
  <si>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</si>
  <si>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</si>
  <si>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</si>
  <si>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</si>
  <si>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</si>
  <si>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</si>
  <si>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</si>
  <si>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</si>
  <si>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</si>
  <si>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</si>
  <si>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</si>
  <si>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</si>
  <si>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</si>
  <si>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</si>
  <si>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</si>
  <si>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</si>
  <si>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</si>
  <si>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</si>
  <si>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</si>
  <si>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</si>
  <si>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</si>
  <si>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</si>
  <si>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</si>
  <si>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</si>
  <si>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</si>
  <si>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</si>
  <si>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</si>
  <si>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</si>
  <si>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</si>
  <si>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</si>
  <si>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</si>
  <si>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</si>
  <si>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</si>
  <si>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</si>
  <si>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</si>
  <si>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</si>
  <si>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</si>
  <si>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</si>
  <si>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</si>
  <si>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</si>
  <si>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</si>
  <si>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</si>
  <si>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</si>
  <si>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</si>
  <si>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</si>
  <si>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</si>
  <si>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</si>
  <si>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</si>
  <si>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</si>
  <si>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</si>
  <si>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</si>
  <si>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</si>
  <si>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</si>
  <si>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</si>
  <si>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</si>
  <si>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</si>
  <si>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</si>
  <si>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</si>
  <si>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</si>
  <si>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</si>
  <si>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</si>
  <si>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</si>
  <si>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</si>
  <si>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</si>
  <si>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</si>
  <si>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</si>
  <si>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</si>
  <si>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</si>
  <si>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</si>
  <si>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</si>
  <si>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</si>
  <si>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</si>
  <si>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</si>
  <si>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</si>
  <si>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</si>
  <si>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</si>
  <si>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</si>
  <si>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</si>
  <si>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</si>
  <si>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</si>
  <si>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</si>
  <si>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</si>
  <si>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</si>
  <si>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</si>
  <si>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</si>
  <si>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</si>
  <si>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</si>
  <si>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</si>
  <si>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</si>
  <si>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</si>
  <si>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</si>
  <si>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</si>
  <si>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</si>
  <si>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</si>
  <si>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</si>
  <si>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</si>
  <si>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</si>
  <si>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</si>
  <si>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</si>
  <si>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</si>
  <si>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</si>
  <si>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</si>
  <si>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</si>
  <si>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</si>
  <si>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</si>
  <si>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</si>
  <si>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</si>
  <si>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</si>
  <si>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</si>
  <si>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</si>
  <si>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</si>
  <si>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</si>
  <si>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</si>
  <si>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</si>
  <si>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</si>
  <si>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</si>
  <si>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</si>
  <si>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</si>
  <si>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</si>
  <si>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</si>
  <si>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</si>
  <si>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</si>
  <si>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</si>
  <si>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</si>
  <si>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</si>
  <si>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</si>
  <si>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</si>
  <si>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</si>
  <si>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</si>
  <si>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</si>
  <si>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</si>
  <si>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</si>
  <si>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</si>
  <si>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</si>
  <si>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</si>
  <si>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</si>
  <si>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</si>
  <si>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</si>
  <si>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</si>
  <si>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</si>
  <si>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</si>
  <si>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</si>
  <si>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</si>
  <si>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</si>
  <si>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</si>
  <si>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</si>
  <si>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</si>
  <si>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</si>
  <si>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</si>
  <si>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</si>
  <si>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</si>
  <si>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</si>
  <si>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</si>
  <si>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</si>
  <si>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</si>
  <si>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</si>
  <si>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</si>
  <si>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</si>
  <si>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</si>
  <si>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</si>
  <si>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</si>
  <si>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</si>
  <si>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</si>
  <si>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</si>
  <si>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</si>
  <si>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</si>
  <si>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</si>
  <si>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</si>
  <si>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</si>
  <si>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</si>
  <si>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</si>
  <si>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</si>
  <si>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</si>
  <si>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</si>
  <si>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</si>
  <si>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</si>
  <si>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</si>
  <si>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</si>
  <si>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</si>
  <si>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</si>
  <si>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</si>
  <si>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</si>
  <si>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</si>
  <si>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</si>
  <si>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</si>
  <si>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</si>
  <si>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</si>
  <si>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</si>
  <si>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</si>
  <si>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</si>
  <si>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</si>
  <si>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</si>
  <si>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</si>
  <si>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</si>
  <si>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</si>
  <si>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</si>
  <si>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</si>
  <si>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</si>
  <si>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</si>
  <si>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</si>
  <si>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</si>
  <si>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</si>
  <si>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</si>
  <si>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</si>
  <si>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</si>
  <si>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</si>
  <si>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</si>
  <si>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</si>
  <si>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</si>
  <si>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</si>
  <si>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</si>
  <si>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</si>
  <si>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</si>
  <si>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</si>
  <si>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</si>
  <si>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</si>
  <si>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</si>
  <si>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</si>
  <si>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</si>
  <si>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</si>
  <si>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</si>
  <si>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</si>
  <si>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</si>
  <si>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</si>
  <si>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</si>
  <si>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</si>
  <si>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</si>
  <si>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</si>
  <si>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</si>
  <si>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</si>
  <si>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</si>
  <si>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</si>
  <si>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</si>
  <si>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</si>
  <si>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</si>
  <si>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</si>
  <si>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</si>
  <si>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</si>
  <si>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</si>
  <si>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</si>
  <si>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</si>
  <si>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</si>
  <si>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</si>
  <si>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</si>
  <si>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</si>
  <si>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</si>
  <si>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</si>
  <si>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</si>
  <si>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</si>
  <si>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</si>
  <si>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</si>
  <si>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</si>
  <si>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</si>
  <si>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</si>
  <si>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</si>
  <si>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</si>
  <si>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</si>
  <si>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</si>
  <si>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</si>
  <si>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</si>
  <si>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</si>
  <si>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</si>
  <si>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</si>
  <si>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</si>
  <si>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</si>
  <si>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</si>
  <si>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</si>
  <si>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</si>
  <si>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</si>
  <si>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</si>
  <si>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</si>
  <si>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</si>
  <si>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</si>
  <si>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</si>
  <si>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</si>
  <si>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</si>
  <si>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</si>
  <si>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</si>
  <si>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</si>
  <si>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</si>
  <si>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</si>
  <si>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</si>
  <si>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</si>
  <si>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</si>
  <si>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</si>
  <si>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</si>
  <si>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</si>
  <si>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</si>
  <si>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</si>
  <si>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</si>
  <si>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</si>
  <si>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</si>
  <si>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</si>
  <si>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</si>
  <si>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</si>
  <si>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</si>
  <si>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</si>
  <si>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</si>
  <si>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</si>
  <si>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</si>
  <si>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</si>
  <si>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</si>
  <si>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</si>
  <si>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</si>
  <si>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</si>
  <si>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</si>
  <si>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</si>
  <si>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</si>
  <si>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</si>
  <si>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</si>
  <si>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</si>
  <si>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</si>
  <si>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</si>
  <si>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</si>
  <si>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</si>
  <si>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</si>
  <si>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</si>
  <si>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</si>
  <si>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</si>
  <si>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</si>
  <si>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</si>
  <si>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</si>
  <si>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</si>
  <si>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</si>
  <si>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</si>
  <si>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</si>
  <si>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</si>
  <si>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</si>
  <si>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</si>
  <si>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</si>
  <si>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</si>
  <si>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</si>
  <si>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</si>
  <si>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</si>
  <si>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</si>
  <si>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</si>
  <si>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</si>
  <si>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</si>
  <si>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</si>
  <si>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</si>
  <si>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</si>
  <si>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</si>
  <si>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</si>
  <si>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</si>
  <si>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</si>
  <si>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</si>
  <si>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</si>
  <si>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</si>
  <si>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</si>
  <si>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</si>
  <si>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</si>
  <si>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</si>
  <si>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</si>
  <si>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</si>
  <si>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</si>
  <si>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</si>
  <si>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</si>
  <si>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</si>
  <si>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</si>
  <si>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</si>
  <si>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</si>
  <si>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</si>
  <si>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</si>
  <si>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</si>
  <si>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</si>
  <si>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</si>
  <si>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</si>
  <si>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</si>
  <si>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</si>
  <si>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</si>
  <si>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</si>
  <si>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</si>
  <si>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</si>
  <si>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</si>
  <si>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</si>
  <si>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</si>
  <si>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</si>
  <si>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</si>
  <si>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</si>
  <si>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</si>
  <si>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</si>
  <si>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</si>
  <si>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</si>
  <si>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</si>
  <si>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</si>
  <si>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</si>
  <si>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</si>
  <si>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</si>
  <si>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</si>
  <si>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</si>
  <si>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</si>
  <si>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</si>
  <si>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</si>
  <si>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</si>
  <si>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</si>
  <si>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</si>
  <si>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</si>
  <si>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</si>
  <si>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</si>
  <si>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</si>
  <si>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</si>
  <si>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</si>
  <si>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</si>
  <si>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</si>
  <si>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</si>
  <si>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</si>
  <si>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</si>
  <si>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</si>
  <si>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</si>
  <si>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</si>
  <si>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</si>
  <si>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</si>
  <si>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</si>
  <si>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</si>
  <si>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</si>
  <si>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</si>
  <si>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</si>
  <si>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</si>
  <si>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</si>
  <si>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</si>
  <si>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</si>
  <si>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</si>
  <si>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</si>
  <si>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</si>
  <si>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</si>
  <si>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</si>
  <si>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</si>
  <si>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</si>
  <si>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</si>
  <si>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</si>
  <si>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</si>
  <si>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</si>
  <si>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</si>
  <si>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</si>
  <si>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</si>
  <si>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</si>
  <si>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</si>
  <si>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</si>
  <si>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</si>
  <si>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</si>
  <si>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</si>
  <si>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</si>
  <si>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</si>
  <si>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</si>
  <si>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</si>
  <si>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</si>
  <si>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</si>
  <si>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</si>
  <si>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</si>
  <si>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</si>
  <si>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</si>
  <si>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</si>
  <si>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</si>
  <si>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</si>
  <si>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</si>
  <si>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</si>
  <si>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</si>
  <si>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</si>
  <si>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</si>
  <si>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</si>
  <si>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</si>
  <si>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</si>
  <si>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</si>
  <si>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</si>
  <si>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</si>
  <si>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</si>
  <si>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</si>
  <si>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</si>
  <si>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</si>
  <si>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</si>
  <si>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</si>
  <si>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</si>
  <si>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</si>
  <si>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</si>
  <si>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</si>
  <si>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</si>
  <si>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</si>
  <si>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</si>
  <si>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</si>
  <si>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</si>
  <si>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</si>
  <si>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</si>
  <si>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</si>
  <si>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</si>
  <si>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</si>
  <si>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</si>
  <si>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</si>
  <si>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</si>
  <si>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</si>
  <si>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</si>
  <si>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</si>
  <si>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</si>
  <si>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</si>
  <si>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</si>
  <si>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</si>
  <si>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</si>
  <si>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</si>
  <si>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</si>
  <si>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</si>
  <si>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</si>
  <si>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</si>
  <si>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</si>
  <si>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</si>
  <si>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</si>
  <si>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</si>
  <si>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</si>
  <si>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</si>
  <si>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</si>
  <si>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</si>
  <si>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</si>
  <si>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</si>
  <si>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</si>
  <si>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</si>
  <si>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</si>
  <si>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</si>
  <si>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</si>
  <si>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</si>
  <si>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</si>
  <si>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</si>
  <si>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</si>
  <si>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</si>
  <si>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</si>
  <si>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</si>
  <si>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</si>
  <si>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</si>
  <si>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</si>
  <si>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</si>
  <si>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</si>
  <si>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</si>
  <si>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</si>
  <si>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</si>
  <si>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</si>
  <si>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</si>
  <si>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</si>
  <si>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</si>
  <si>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</si>
  <si>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</si>
  <si>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</si>
  <si>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</si>
  <si>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</si>
  <si>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</si>
  <si>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</si>
  <si>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</si>
  <si>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</si>
  <si>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</si>
  <si>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</si>
  <si>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</si>
  <si>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</si>
  <si>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</si>
  <si>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</si>
  <si>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</si>
  <si>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</si>
  <si>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</si>
  <si>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</si>
  <si>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</si>
  <si>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</si>
  <si>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</si>
  <si>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</si>
  <si>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</si>
  <si>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</si>
  <si>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</si>
  <si>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</si>
  <si>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</si>
  <si>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</si>
  <si>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</si>
  <si>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</si>
  <si>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</si>
  <si>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</si>
  <si>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</si>
  <si>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</si>
  <si>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</si>
  <si>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</si>
  <si>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</si>
  <si>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</si>
  <si>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</si>
  <si>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</si>
  <si>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</si>
  <si>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</si>
  <si>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</si>
  <si>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</si>
  <si>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</si>
  <si>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</si>
  <si>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</si>
  <si>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</si>
  <si>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</si>
  <si>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</si>
  <si>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</si>
  <si>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</si>
  <si>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</si>
  <si>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</si>
  <si>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</si>
  <si>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</si>
  <si>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</si>
  <si>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</si>
  <si>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</si>
  <si>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</si>
  <si>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</si>
  <si>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</si>
  <si>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</si>
  <si>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</si>
  <si>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</si>
  <si>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</si>
  <si>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</si>
  <si>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</si>
  <si>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</si>
  <si>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</si>
  <si>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</si>
  <si>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</si>
  <si>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</si>
  <si>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</si>
  <si>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</si>
  <si>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</si>
  <si>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</si>
  <si>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</si>
  <si>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</si>
  <si>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</si>
  <si>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</si>
  <si>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</si>
  <si>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</si>
  <si>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</si>
  <si>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</si>
  <si>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</si>
  <si>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</si>
  <si>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</si>
  <si>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</si>
  <si>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</si>
  <si>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</si>
  <si>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</si>
  <si>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</si>
  <si>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</si>
  <si>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</si>
  <si>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</si>
  <si>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</si>
  <si>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</si>
  <si>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</si>
  <si>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</si>
  <si>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</si>
  <si>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</si>
  <si>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</si>
  <si>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</si>
  <si>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</si>
  <si>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</si>
  <si>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</si>
  <si>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</si>
  <si>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</si>
  <si>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</si>
  <si>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</si>
  <si>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</si>
  <si>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</si>
  <si>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</si>
  <si>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</si>
  <si>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</si>
  <si>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</si>
  <si>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</si>
  <si>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</si>
  <si>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</si>
  <si>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</si>
  <si>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</si>
  <si>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</si>
  <si>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</si>
  <si>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</si>
  <si>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</si>
  <si>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</si>
  <si>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</si>
  <si>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</si>
  <si>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</si>
  <si>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</si>
  <si>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</si>
  <si>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</si>
  <si>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</si>
  <si>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</si>
  <si>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</si>
  <si>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</si>
  <si>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</si>
  <si>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</si>
  <si>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</si>
  <si>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</si>
  <si>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</si>
  <si>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</si>
  <si>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</si>
  <si>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</si>
  <si>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</si>
  <si>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</si>
  <si>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</si>
  <si>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</si>
  <si>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</si>
  <si>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</si>
  <si>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</si>
  <si>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</si>
  <si>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</si>
  <si>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</si>
  <si>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</si>
  <si>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</si>
  <si>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</si>
  <si>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</si>
  <si>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</si>
  <si>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</si>
  <si>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</si>
  <si>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</si>
  <si>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</si>
  <si>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</si>
  <si>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</si>
  <si>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</si>
  <si>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</si>
  <si>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</si>
  <si>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</si>
  <si>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</si>
  <si>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</si>
  <si>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</si>
  <si>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</si>
  <si>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</si>
  <si>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</si>
  <si>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</si>
  <si>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</si>
  <si>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</si>
  <si>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</si>
  <si>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</si>
  <si>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</si>
  <si>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</si>
  <si>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</si>
  <si>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</si>
  <si>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</si>
  <si>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</si>
  <si>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</si>
  <si>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</si>
  <si>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</si>
  <si>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</si>
  <si>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</si>
  <si>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</si>
  <si>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</si>
  <si>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</si>
  <si>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</si>
  <si>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</si>
  <si>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</si>
  <si>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</si>
  <si>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</si>
  <si>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</si>
  <si>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</si>
  <si>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</si>
  <si>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</si>
  <si>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</si>
  <si>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</si>
  <si>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</si>
  <si>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</si>
  <si>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</si>
  <si>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</si>
  <si>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</si>
  <si>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</si>
  <si>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</si>
  <si>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</si>
  <si>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</si>
  <si>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</si>
  <si>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</si>
  <si>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</si>
  <si>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</si>
  <si>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</si>
  <si>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</si>
  <si>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</si>
  <si>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</si>
  <si>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</si>
  <si>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</si>
  <si>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</si>
  <si>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</si>
  <si>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</si>
  <si>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</si>
  <si>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</si>
  <si>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</si>
  <si>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</si>
  <si>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</si>
  <si>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</si>
  <si>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</si>
  <si>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</si>
  <si>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</si>
  <si>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</si>
  <si>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</si>
  <si>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</si>
  <si>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</si>
  <si>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</si>
  <si>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</si>
  <si>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</si>
  <si>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</si>
  <si>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</si>
  <si>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</si>
  <si>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</si>
  <si>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</si>
  <si>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</si>
  <si>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</si>
  <si>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</si>
  <si>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</si>
  <si>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</si>
  <si>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</si>
  <si>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</si>
  <si>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</si>
  <si>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</si>
  <si>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</si>
  <si>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</si>
  <si>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</si>
  <si>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</si>
  <si>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</si>
  <si>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</si>
  <si>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</si>
  <si>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</si>
  <si>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</si>
  <si>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</si>
  <si>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</si>
  <si>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</si>
  <si>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</si>
  <si>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</si>
  <si>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</si>
  <si>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</si>
  <si>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</si>
  <si>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</si>
  <si>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</si>
  <si>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</si>
  <si>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</si>
  <si>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</si>
  <si>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</si>
  <si>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</si>
  <si>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</si>
  <si>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</si>
  <si>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</si>
  <si>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</si>
  <si>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</si>
  <si>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</si>
  <si>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</si>
  <si>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</si>
  <si>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</si>
  <si>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</si>
  <si>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</si>
  <si>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</si>
  <si>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</si>
  <si>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</si>
  <si>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</si>
  <si>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</si>
  <si>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</si>
  <si>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</si>
  <si>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</si>
  <si>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</si>
  <si>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</si>
  <si>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</si>
  <si>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</si>
  <si>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</si>
  <si>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</si>
  <si>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</si>
  <si>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</si>
  <si>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</si>
  <si>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</si>
  <si>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</si>
  <si>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</si>
  <si>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</si>
  <si>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</si>
  <si>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</si>
  <si>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</si>
  <si>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</si>
  <si>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</si>
  <si>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</si>
  <si>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</si>
  <si>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</si>
  <si>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</si>
  <si>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</si>
  <si>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</si>
  <si>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</si>
  <si>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</si>
  <si>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</si>
  <si>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</si>
  <si>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</si>
  <si>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</si>
  <si>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</si>
  <si>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</si>
  <si>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</si>
  <si>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</si>
  <si>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</si>
  <si>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</si>
  <si>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</si>
  <si>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</si>
  <si>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</si>
  <si>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</si>
  <si>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</si>
  <si>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</si>
  <si>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</si>
  <si>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</si>
  <si>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</si>
  <si>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</si>
  <si>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</si>
  <si>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</si>
  <si>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</si>
  <si>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</si>
  <si>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</si>
  <si>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</si>
  <si>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</si>
  <si>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</si>
  <si>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</si>
  <si>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</si>
  <si>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</si>
  <si>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</si>
  <si>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</si>
  <si>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</si>
  <si>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</si>
  <si>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</si>
  <si>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</si>
  <si>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</si>
  <si>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</si>
  <si>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</si>
  <si>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</si>
  <si>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</si>
  <si>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</si>
  <si>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</si>
  <si>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</si>
  <si>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</si>
  <si>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</si>
  <si>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</si>
  <si>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</si>
  <si>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</si>
  <si>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</si>
  <si>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</si>
  <si>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</si>
  <si>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</si>
  <si>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</si>
  <si>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</si>
  <si>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</si>
  <si>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</si>
  <si>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</si>
  <si>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</si>
  <si>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</si>
  <si>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</si>
  <si>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</si>
  <si>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</si>
  <si>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</si>
  <si>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</si>
  <si>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</si>
  <si>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</si>
  <si>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</si>
  <si>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</si>
  <si>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</si>
  <si>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</si>
  <si>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</si>
  <si>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</si>
  <si>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</si>
  <si>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</si>
  <si>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</si>
  <si>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</si>
  <si>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</si>
  <si>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</si>
  <si>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</si>
  <si>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</si>
  <si>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</si>
  <si>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</si>
  <si>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</si>
  <si>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</si>
  <si>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</si>
  <si>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</si>
  <si>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</si>
  <si>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</si>
  <si>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</si>
  <si>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</si>
  <si>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</si>
  <si>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</si>
  <si>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</si>
  <si>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</si>
  <si>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</si>
  <si>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</si>
  <si>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</si>
  <si>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</si>
  <si>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</si>
  <si>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</si>
  <si>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</si>
  <si>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</si>
  <si>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</si>
  <si>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</si>
  <si>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</si>
  <si>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</si>
  <si>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</si>
  <si>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</si>
  <si>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</si>
  <si>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</si>
  <si>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</si>
  <si>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</si>
  <si>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</si>
  <si>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</si>
  <si>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</si>
  <si>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</si>
  <si>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</si>
  <si>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</si>
  <si>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</si>
  <si>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</si>
  <si>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</si>
  <si>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</si>
  <si>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</si>
  <si>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</si>
  <si>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</si>
  <si>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</si>
  <si>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</si>
  <si>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</si>
  <si>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</si>
  <si>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</si>
  <si>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</si>
  <si>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</si>
  <si>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</si>
  <si>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</si>
  <si>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</si>
  <si>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</si>
  <si>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</si>
  <si>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</si>
  <si>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</si>
  <si>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</si>
  <si>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</si>
  <si>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</si>
  <si>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</si>
  <si>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</si>
  <si>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</si>
  <si>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</si>
  <si>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</si>
  <si>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</si>
  <si>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</si>
  <si>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</si>
  <si>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</si>
  <si>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</si>
  <si>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</si>
  <si>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</si>
  <si>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</si>
  <si>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</si>
  <si>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</si>
  <si>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</si>
  <si>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</si>
  <si>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</si>
  <si>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</si>
  <si>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</si>
  <si>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</si>
  <si>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</si>
  <si>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</si>
  <si>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</si>
  <si>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</si>
  <si>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</si>
  <si>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</si>
  <si>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</si>
  <si>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</si>
  <si>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</si>
  <si>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</si>
  <si>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</si>
  <si>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</si>
  <si>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</si>
  <si>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</si>
  <si>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</si>
  <si>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</si>
  <si>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</si>
  <si>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</si>
  <si>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</si>
  <si>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</si>
  <si>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</si>
  <si>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</si>
  <si>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</si>
  <si>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</si>
  <si>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</si>
  <si>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</si>
  <si>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</si>
  <si>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</si>
  <si>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</si>
  <si>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</si>
  <si>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</si>
  <si>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</si>
  <si>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</si>
  <si>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</si>
  <si>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</si>
  <si>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</si>
  <si>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</si>
  <si>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</si>
  <si>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</si>
  <si>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</si>
  <si>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</si>
  <si>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</si>
  <si>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</si>
  <si>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</si>
  <si>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</si>
  <si>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</si>
  <si>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</si>
  <si>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</si>
  <si>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</si>
  <si>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</si>
  <si>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</si>
  <si>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</si>
  <si>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</si>
  <si>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</si>
  <si>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</si>
  <si>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</si>
  <si>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</si>
  <si>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</si>
  <si>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</si>
  <si>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</si>
  <si>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</si>
  <si>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</si>
  <si>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</si>
  <si>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</si>
  <si>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</si>
  <si>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</si>
  <si>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</si>
  <si>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</si>
  <si>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</si>
  <si>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</si>
  <si>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</si>
  <si>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</si>
  <si>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</si>
  <si>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</si>
  <si>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</si>
  <si>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</si>
  <si>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</si>
  <si>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</si>
  <si>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</si>
  <si>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</si>
  <si>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</si>
  <si>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</si>
  <si>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</si>
  <si>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</si>
  <si>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</si>
  <si>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</si>
  <si>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</si>
  <si>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</si>
  <si>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</si>
  <si>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</si>
  <si>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</si>
  <si>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</si>
  <si>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</si>
  <si>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</si>
  <si>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</si>
  <si>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</si>
  <si>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</si>
  <si>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</si>
  <si>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</si>
  <si>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</si>
  <si>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</si>
  <si>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</si>
  <si>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</si>
  <si>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</si>
  <si>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</si>
  <si>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</si>
  <si>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</si>
  <si>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</si>
  <si>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</si>
  <si>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</si>
  <si>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</si>
  <si>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</si>
  <si>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</si>
  <si>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</si>
  <si>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</si>
  <si>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</si>
  <si>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</si>
  <si>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</si>
  <si>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</si>
  <si>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</si>
  <si>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</si>
  <si>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</si>
  <si>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</si>
  <si>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</si>
  <si>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</si>
  <si>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</si>
  <si>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</si>
  <si>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</si>
  <si>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</si>
  <si>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</si>
  <si>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</si>
  <si>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</si>
  <si>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</si>
  <si>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</si>
  <si>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</si>
  <si>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</si>
  <si>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</si>
  <si>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</si>
  <si>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</si>
  <si>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</si>
  <si>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</si>
  <si>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</si>
  <si>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</si>
  <si>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</si>
  <si>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</si>
  <si>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</si>
  <si>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</si>
  <si>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</si>
  <si>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</si>
  <si>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</si>
  <si>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</si>
  <si>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</si>
  <si>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</si>
  <si>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</si>
  <si>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</si>
  <si>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</si>
  <si>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</si>
  <si>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</si>
  <si>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</si>
  <si>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</si>
  <si>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</si>
  <si>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</si>
  <si>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</si>
  <si>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</si>
  <si>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</si>
  <si>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</si>
  <si>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</si>
  <si>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</si>
  <si>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</si>
  <si>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</si>
  <si>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</si>
  <si>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</si>
  <si>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</si>
  <si>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</si>
  <si>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</si>
  <si>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</si>
  <si>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</si>
  <si>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</si>
  <si>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</si>
  <si>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</si>
  <si>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</si>
  <si>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</si>
  <si>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</si>
  <si>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</si>
  <si>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</si>
  <si>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</si>
  <si>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</si>
  <si>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</si>
  <si>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</si>
  <si>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</si>
  <si>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</si>
  <si>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</si>
  <si>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</si>
  <si>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</si>
  <si>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</si>
  <si>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</si>
  <si>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</si>
  <si>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</si>
  <si>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</si>
  <si>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</si>
  <si>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</si>
  <si>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</si>
  <si>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</si>
  <si>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</si>
  <si>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</si>
  <si>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</si>
  <si>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</si>
  <si>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</si>
  <si>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</si>
  <si>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</si>
  <si>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</si>
  <si>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</si>
  <si>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</si>
  <si>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</si>
  <si>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</si>
  <si>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</si>
  <si>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</si>
  <si>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</si>
  <si>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</si>
  <si>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</si>
  <si>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</si>
  <si>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</si>
  <si>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</si>
  <si>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</si>
  <si>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</si>
  <si>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</si>
  <si>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</si>
  <si>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</si>
  <si>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</si>
  <si>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</si>
  <si>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</si>
  <si>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</si>
  <si>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</si>
  <si>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</si>
  <si>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</si>
  <si>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</si>
  <si>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</si>
  <si>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</si>
  <si>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</si>
  <si>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</si>
  <si>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</si>
  <si>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</si>
  <si>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</si>
  <si>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</si>
  <si>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</si>
  <si>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</si>
  <si>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</si>
  <si>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</si>
  <si>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</si>
  <si>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</si>
  <si>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</si>
  <si>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</si>
  <si>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</si>
  <si>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</si>
  <si>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</si>
  <si>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</si>
  <si>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</si>
  <si>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</si>
  <si>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</si>
  <si>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</si>
  <si>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</si>
  <si>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</si>
  <si>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</si>
  <si>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</si>
  <si>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</si>
  <si>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</si>
  <si>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</si>
  <si>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</si>
  <si>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</si>
  <si>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</si>
  <si>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</si>
  <si>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</si>
  <si>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</si>
  <si>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</si>
  <si>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</si>
  <si>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</si>
  <si>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</si>
  <si>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</si>
  <si>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</si>
  <si>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</si>
  <si>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</si>
  <si>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</si>
  <si>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</si>
  <si>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</si>
  <si>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</si>
  <si>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</si>
  <si>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</si>
  <si>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</si>
  <si>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</si>
  <si>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</si>
  <si>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</si>
  <si>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</si>
  <si>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</si>
  <si>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</si>
  <si>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</si>
  <si>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</si>
  <si>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</si>
  <si>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</si>
  <si>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</si>
  <si>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</si>
  <si>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</si>
  <si>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</si>
  <si>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</si>
  <si>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</si>
  <si>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</si>
  <si>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</si>
  <si>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</si>
  <si>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</si>
  <si>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</si>
  <si>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</si>
  <si>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</si>
  <si>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</si>
  <si>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</si>
  <si>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</si>
  <si>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</si>
  <si>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</si>
  <si>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</si>
  <si>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</si>
  <si>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</si>
  <si>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</si>
  <si>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</si>
  <si>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</si>
  <si>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</si>
  <si>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</si>
  <si>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</si>
  <si>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</si>
  <si>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</si>
  <si>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</si>
  <si>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</si>
  <si>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</si>
  <si>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</si>
  <si>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</si>
  <si>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</si>
  <si>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</si>
  <si>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</si>
  <si>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</si>
  <si>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</si>
  <si>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</si>
  <si>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</si>
  <si>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</si>
  <si>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</si>
  <si>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</si>
  <si>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</si>
  <si>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</si>
  <si>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</si>
  <si>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</si>
  <si>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</si>
  <si>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</si>
  <si>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</si>
  <si>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</si>
  <si>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</si>
  <si>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</si>
  <si>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</si>
  <si>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</si>
  <si>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</si>
  <si>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</si>
  <si>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</si>
  <si>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</si>
  <si>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</si>
  <si>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</si>
  <si>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</si>
  <si>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</si>
  <si>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</si>
  <si>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</si>
  <si>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</si>
  <si>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</si>
  <si>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</si>
  <si>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</si>
  <si>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</si>
  <si>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</si>
  <si>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</si>
  <si>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</si>
  <si>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</si>
  <si>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</si>
  <si>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</si>
  <si>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</si>
  <si>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</si>
  <si>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</si>
  <si>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</si>
  <si>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</si>
  <si>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</si>
  <si>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</si>
  <si>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</si>
  <si>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</si>
  <si>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</si>
  <si>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</si>
  <si>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</si>
  <si>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</si>
  <si>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</si>
  <si>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</si>
  <si>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</si>
  <si>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</si>
  <si>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</si>
  <si>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</si>
  <si>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</si>
  <si>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</si>
  <si>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</si>
  <si>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</si>
  <si>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</si>
  <si>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</si>
  <si>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</si>
  <si>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</si>
  <si>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</si>
  <si>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</si>
  <si>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</si>
  <si>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</si>
  <si>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</si>
  <si>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</si>
  <si>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</si>
  <si>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</si>
  <si>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</si>
  <si>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</si>
  <si>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</si>
  <si>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</si>
  <si>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</si>
  <si>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</si>
  <si>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</si>
  <si>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</si>
  <si>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</si>
  <si>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</si>
  <si>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</si>
  <si>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</si>
  <si>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</si>
  <si>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</si>
  <si>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</si>
  <si>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</si>
  <si>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</si>
  <si>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</si>
  <si>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</si>
  <si>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</si>
  <si>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</si>
  <si>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</si>
  <si>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</si>
  <si>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</si>
  <si>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</si>
  <si>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</si>
  <si>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</si>
  <si>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</si>
  <si>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</si>
  <si>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</si>
  <si>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</si>
  <si>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</si>
  <si>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</si>
  <si>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</si>
  <si>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</si>
  <si>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</si>
  <si>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</si>
  <si>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</si>
  <si>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</si>
  <si>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</si>
  <si>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</si>
  <si>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</si>
  <si>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</si>
  <si>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</si>
  <si>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</si>
  <si>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</si>
  <si>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</si>
  <si>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</si>
  <si>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</si>
  <si>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</si>
  <si>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</si>
  <si>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</si>
  <si>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</si>
  <si>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</si>
  <si>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</si>
  <si>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</si>
  <si>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</si>
  <si>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</si>
  <si>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</si>
  <si>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</si>
  <si>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</si>
  <si>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</si>
  <si>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</si>
  <si>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</si>
  <si>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</si>
  <si>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</si>
  <si>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</si>
  <si>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</si>
  <si>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</si>
  <si>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</si>
  <si>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</si>
  <si>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</si>
  <si>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</si>
  <si>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</si>
  <si>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</si>
  <si>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</si>
  <si>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</si>
  <si>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</si>
  <si>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</si>
  <si>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</si>
  <si>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</si>
  <si>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</si>
  <si>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</si>
  <si>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</si>
  <si>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</si>
  <si>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</si>
  <si>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</si>
  <si>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</si>
  <si>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</si>
  <si>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</si>
  <si>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</si>
  <si>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</si>
  <si>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</si>
  <si>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</si>
  <si>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</si>
  <si>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</si>
  <si>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</si>
  <si>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</si>
  <si>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</si>
  <si>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</si>
  <si>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</si>
  <si>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</si>
  <si>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</si>
  <si>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</si>
  <si>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</si>
  <si>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</si>
  <si>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</si>
  <si>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</si>
  <si>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</si>
  <si>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</si>
  <si>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</si>
  <si>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</si>
  <si>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</si>
  <si>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</si>
  <si>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</si>
  <si>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</si>
  <si>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</si>
  <si>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</si>
  <si>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</si>
  <si>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</si>
  <si>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</si>
  <si>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</si>
  <si>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</si>
  <si>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</si>
  <si>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</si>
  <si>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</si>
  <si>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</si>
  <si>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</si>
  <si>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</si>
  <si>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</si>
  <si>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</si>
  <si>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</si>
  <si>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</si>
  <si>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</si>
  <si>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</si>
  <si>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</si>
  <si>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</si>
  <si>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</si>
  <si>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</si>
  <si>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</si>
  <si>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</si>
  <si>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</si>
  <si>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</si>
  <si>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</si>
  <si>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</si>
  <si>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</si>
  <si>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</si>
  <si>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</si>
  <si>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</si>
  <si>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</si>
  <si>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</si>
  <si>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</si>
  <si>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</si>
  <si>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</si>
  <si>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</si>
  <si>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</si>
  <si>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</si>
  <si>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</si>
  <si>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</si>
  <si>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</si>
  <si>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</si>
  <si>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</si>
  <si>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</si>
  <si>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</si>
  <si>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</si>
  <si>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</si>
  <si>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</si>
  <si>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</si>
  <si>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</si>
  <si>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</si>
  <si>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</si>
  <si>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</si>
  <si>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</si>
  <si>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</si>
  <si>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</si>
  <si>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</si>
  <si>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</si>
  <si>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</si>
  <si>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</si>
  <si>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</si>
  <si>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</si>
  <si>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</si>
  <si>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</si>
  <si>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</si>
  <si>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</si>
  <si>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</si>
  <si>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</si>
  <si>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</si>
  <si>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</si>
  <si>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</si>
  <si>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</si>
  <si>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</si>
  <si>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</si>
  <si>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</si>
  <si>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</si>
  <si>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</si>
  <si>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</si>
  <si>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</si>
  <si>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</si>
  <si>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</si>
  <si>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</si>
  <si>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</si>
  <si>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</si>
  <si>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</si>
  <si>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</si>
  <si>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</si>
  <si>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</si>
  <si>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</si>
  <si>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</si>
  <si>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</si>
  <si>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</si>
  <si>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</si>
  <si>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</si>
  <si>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</si>
  <si>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</si>
  <si>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</si>
  <si>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</si>
  <si>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</si>
  <si>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</si>
  <si>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</si>
  <si>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</si>
  <si>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</si>
  <si>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</si>
  <si>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</si>
  <si>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</si>
  <si>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</si>
  <si>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</si>
  <si>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</si>
  <si>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</si>
  <si>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</si>
  <si>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</si>
  <si>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</si>
  <si>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</si>
  <si>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</si>
  <si>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</si>
  <si>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</si>
  <si>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</si>
  <si>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</si>
  <si>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</si>
  <si>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</si>
  <si>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</si>
  <si>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</si>
  <si>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</si>
  <si>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</si>
  <si>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</si>
  <si>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</si>
  <si>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</si>
  <si>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</si>
  <si>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</si>
  <si>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</si>
  <si>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</si>
  <si>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</si>
  <si>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</si>
  <si>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</si>
  <si>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</si>
  <si>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</si>
  <si>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</si>
  <si>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</si>
  <si>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</si>
  <si>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</si>
  <si>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</si>
  <si>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</si>
  <si>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</si>
  <si>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</si>
  <si>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</si>
  <si>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</si>
  <si>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</si>
  <si>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</si>
  <si>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</si>
  <si>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</si>
  <si>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</si>
  <si>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</si>
  <si>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</si>
  <si>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</si>
  <si>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</si>
  <si>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</si>
  <si>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</si>
  <si>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</si>
  <si>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</si>
  <si>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</si>
  <si>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</si>
  <si>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</si>
  <si>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</si>
  <si>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</si>
  <si>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</si>
  <si>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</si>
  <si>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</si>
  <si>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</si>
  <si>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</si>
  <si>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</si>
  <si>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</si>
  <si>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</si>
  <si>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</si>
  <si>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</si>
  <si>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</si>
  <si>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</si>
  <si>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</si>
  <si>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</si>
  <si>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</si>
  <si>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</si>
  <si>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</si>
  <si>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</si>
  <si>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</si>
  <si>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</si>
  <si>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</si>
  <si>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</si>
  <si>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</si>
  <si>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</si>
  <si>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</si>
  <si>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</si>
  <si>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</si>
  <si>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</si>
  <si>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</si>
  <si>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</si>
  <si>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</si>
  <si>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</si>
  <si>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</si>
  <si>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</si>
  <si>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</si>
  <si>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</si>
  <si>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</si>
  <si>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</si>
  <si>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</si>
  <si>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</si>
  <si>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</si>
  <si>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</si>
  <si>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</si>
  <si>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</si>
  <si>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</si>
  <si>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</si>
  <si>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</si>
  <si>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</si>
  <si>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</si>
  <si>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</si>
  <si>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</si>
  <si>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</si>
  <si>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</si>
  <si>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</si>
  <si>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</si>
  <si>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</si>
  <si>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</si>
  <si>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</si>
  <si>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</si>
  <si>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</si>
  <si>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</si>
  <si>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</si>
  <si>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</si>
  <si>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</si>
  <si>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</si>
  <si>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</si>
  <si>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</si>
  <si>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</si>
  <si>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</si>
  <si>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</si>
  <si>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</si>
  <si>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</si>
  <si>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</si>
  <si>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</si>
  <si>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</si>
  <si>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</si>
  <si>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</si>
  <si>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</si>
  <si>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</si>
  <si>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</si>
  <si>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</si>
  <si>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</si>
  <si>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</si>
  <si>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</si>
  <si>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</si>
  <si>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</si>
  <si>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</si>
  <si>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</si>
  <si>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</si>
  <si>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</si>
  <si>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</si>
  <si>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</si>
  <si>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</si>
  <si>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</si>
  <si>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</si>
  <si>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</si>
  <si>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</si>
  <si>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</si>
  <si>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</si>
  <si>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</si>
  <si>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</si>
  <si>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</si>
  <si>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</si>
  <si>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</si>
  <si>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</si>
  <si>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</si>
  <si>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</si>
  <si>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</si>
  <si>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</si>
  <si>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</si>
  <si>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</si>
  <si>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</si>
  <si>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</si>
  <si>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</si>
  <si>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</si>
  <si>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</si>
  <si>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</si>
  <si>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</si>
  <si>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</si>
  <si>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</si>
  <si>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</si>
  <si>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</si>
  <si>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</si>
  <si>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</si>
  <si>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</si>
  <si>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</si>
  <si>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</si>
  <si>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</si>
  <si>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</si>
  <si>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</si>
  <si>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</si>
  <si>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</si>
  <si>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</si>
  <si>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</si>
  <si>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</si>
  <si>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</si>
  <si>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</si>
  <si>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</si>
  <si>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</si>
  <si>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</si>
  <si>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</si>
  <si>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</si>
  <si>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</si>
  <si>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</si>
  <si>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</si>
  <si>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</si>
  <si>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</si>
  <si>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</si>
  <si>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</si>
  <si>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</si>
  <si>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</si>
  <si>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</si>
  <si>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</si>
  <si>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</si>
  <si>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</si>
  <si>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</si>
  <si>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</si>
  <si>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</si>
  <si>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</si>
  <si>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</si>
  <si>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</si>
  <si>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</si>
  <si>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</si>
  <si>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</si>
  <si>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</si>
  <si>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</si>
  <si>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</si>
  <si>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</si>
  <si>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</si>
  <si>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</si>
  <si>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</si>
  <si>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</si>
  <si>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</si>
  <si>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</si>
  <si>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</si>
  <si>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</si>
  <si>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</si>
  <si>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</si>
  <si>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</si>
  <si>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</si>
  <si>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</si>
  <si>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</si>
  <si>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</si>
  <si>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</si>
  <si>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</si>
  <si>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</si>
  <si>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</si>
  <si>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</si>
  <si>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</si>
  <si>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</si>
  <si>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</si>
  <si>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</si>
  <si>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</si>
  <si>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</si>
  <si>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</si>
  <si>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</si>
  <si>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</si>
  <si>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</si>
  <si>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</si>
  <si>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</si>
  <si>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</si>
  <si>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</si>
  <si>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</si>
  <si>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</si>
  <si>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</si>
  <si>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</si>
  <si>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</si>
  <si>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</si>
  <si>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</si>
  <si>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</si>
  <si>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</si>
  <si>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</si>
  <si>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</si>
  <si>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</si>
  <si>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</si>
  <si>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</si>
  <si>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</si>
  <si>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</si>
  <si>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</si>
  <si>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</si>
  <si>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</si>
  <si>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</si>
  <si>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</si>
  <si>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</si>
  <si>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</si>
  <si>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</si>
  <si>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</si>
  <si>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</si>
  <si>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</si>
  <si>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</si>
  <si>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</si>
  <si>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</si>
  <si>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</si>
  <si>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</si>
  <si>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</si>
  <si>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</si>
  <si>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</si>
  <si>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</si>
  <si>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</si>
  <si>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</si>
  <si>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</si>
  <si>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</si>
  <si>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</si>
  <si>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</si>
  <si>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</si>
  <si>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</si>
  <si>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</si>
  <si>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</si>
  <si>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</si>
  <si>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</si>
  <si>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</si>
  <si>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</si>
  <si>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</si>
  <si>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</si>
  <si>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</si>
  <si>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</si>
  <si>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</si>
  <si>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</si>
  <si>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</si>
  <si>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</si>
  <si>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</si>
  <si>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</si>
  <si>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</si>
  <si>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</si>
  <si>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</si>
  <si>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</si>
  <si>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</si>
  <si>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</si>
  <si>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</si>
  <si>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</si>
  <si>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</si>
  <si>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</si>
  <si>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</si>
  <si>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</si>
  <si>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</si>
  <si>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</si>
  <si>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</si>
  <si>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</si>
  <si>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</si>
  <si>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</si>
  <si>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</si>
  <si>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</si>
  <si>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</si>
  <si>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</si>
  <si>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</si>
  <si>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</si>
  <si>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</si>
  <si>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</si>
  <si>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</si>
  <si>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</si>
  <si>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</si>
  <si>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</si>
  <si>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</si>
  <si>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</si>
  <si>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</si>
  <si>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</si>
  <si>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</si>
  <si>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</si>
  <si>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</si>
  <si>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</si>
  <si>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</si>
  <si>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</si>
  <si>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</si>
  <si>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</si>
  <si>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</si>
  <si>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</si>
  <si>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</si>
  <si>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</si>
  <si>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</si>
  <si>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</si>
  <si>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</si>
  <si>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</si>
  <si>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</si>
  <si>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</si>
  <si>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</si>
  <si>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</si>
  <si>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</si>
  <si>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</si>
  <si>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</si>
  <si>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</si>
  <si>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</si>
  <si>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</si>
  <si>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</si>
  <si>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</si>
  <si>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</si>
  <si>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</si>
  <si>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</si>
  <si>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</si>
  <si>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</si>
  <si>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</si>
  <si>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</si>
  <si>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</si>
  <si>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</si>
  <si>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</si>
  <si>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</si>
  <si>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</si>
  <si>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</si>
  <si>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</si>
  <si>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</si>
  <si>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</si>
  <si>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</si>
  <si>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</si>
  <si>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</si>
  <si>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</si>
  <si>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</si>
  <si>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</si>
  <si>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</si>
  <si>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</si>
  <si>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</si>
  <si>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</si>
  <si>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</si>
  <si>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</si>
  <si>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</si>
  <si>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</si>
  <si>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</si>
  <si>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</si>
  <si>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</si>
  <si>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</si>
  <si>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</si>
  <si>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</si>
  <si>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</si>
  <si>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</si>
  <si>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</si>
  <si>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</si>
  <si>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</si>
  <si>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</si>
  <si>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</si>
  <si>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</si>
  <si>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</si>
  <si>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</si>
  <si>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</si>
  <si>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</si>
  <si>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</si>
  <si>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</si>
  <si>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</si>
  <si>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</si>
  <si>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</si>
  <si>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</si>
  <si>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</si>
  <si>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</si>
  <si>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</si>
  <si>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</si>
  <si>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</si>
  <si>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</si>
  <si>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</si>
  <si>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</si>
  <si>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</si>
  <si>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</si>
  <si>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</si>
  <si>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</si>
  <si>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</si>
  <si>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</si>
  <si>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</si>
  <si>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</si>
  <si>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</si>
  <si>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</si>
  <si>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</si>
  <si>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</si>
  <si>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</si>
  <si>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</si>
  <si>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</si>
  <si>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</si>
  <si>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</si>
  <si>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</si>
  <si>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</si>
  <si>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</si>
  <si>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</si>
  <si>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</si>
  <si>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</si>
  <si>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</si>
  <si>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</si>
  <si>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</si>
  <si>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</si>
  <si>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</si>
  <si>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</si>
  <si>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</si>
  <si>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</si>
  <si>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</si>
  <si>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</si>
  <si>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</si>
  <si>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</si>
  <si>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</si>
  <si>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</si>
  <si>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</si>
  <si>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</si>
  <si>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</si>
  <si>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</si>
  <si>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</si>
  <si>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</si>
  <si>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</si>
  <si>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</si>
  <si>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</si>
  <si>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</si>
  <si>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</si>
  <si>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</si>
  <si>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</si>
  <si>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</si>
  <si>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</si>
  <si>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</si>
  <si>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</si>
  <si>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</si>
  <si>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</si>
  <si>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</si>
  <si>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</si>
  <si>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</si>
  <si>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</si>
  <si>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</si>
  <si>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</si>
  <si>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</si>
  <si>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</si>
  <si>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</si>
  <si>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</si>
  <si>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</si>
  <si>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</si>
  <si>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</si>
  <si>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</si>
  <si>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</si>
  <si>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</si>
  <si>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</si>
  <si>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</si>
  <si>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</si>
  <si>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</si>
  <si>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</si>
  <si>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</si>
  <si>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</si>
  <si>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</si>
  <si>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</si>
  <si>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</si>
  <si>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</si>
  <si>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</si>
  <si>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</si>
  <si>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</si>
  <si>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</si>
  <si>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</si>
  <si>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</si>
  <si>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</si>
  <si>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</si>
  <si>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</si>
  <si>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</si>
  <si>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</si>
  <si>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</si>
  <si>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</si>
  <si>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</si>
  <si>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</si>
  <si>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</si>
  <si>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</si>
  <si>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</si>
  <si>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</si>
  <si>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</si>
  <si>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</si>
  <si>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</si>
  <si>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</si>
  <si>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</si>
  <si>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</si>
  <si>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</si>
  <si>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</si>
  <si>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</si>
  <si>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</si>
  <si>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</si>
  <si>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</si>
  <si>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</si>
  <si>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</si>
  <si>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</si>
  <si>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</si>
  <si>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</si>
  <si>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</si>
  <si>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</si>
  <si>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</si>
  <si>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</si>
  <si>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</si>
  <si>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</si>
  <si>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</si>
  <si>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</si>
  <si>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</si>
  <si>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</si>
  <si>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</si>
  <si>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</si>
  <si>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</si>
  <si>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</si>
  <si>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</si>
  <si>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</si>
  <si>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</si>
  <si>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</si>
  <si>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</si>
  <si>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</si>
  <si>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</si>
  <si>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</si>
  <si>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</si>
  <si>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</si>
  <si>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</si>
  <si>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</si>
  <si>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</si>
  <si>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</si>
  <si>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</si>
  <si>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</si>
  <si>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</si>
  <si>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</si>
  <si>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</si>
  <si>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</si>
  <si>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</si>
  <si>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</si>
  <si>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</si>
  <si>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</si>
  <si>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</si>
  <si>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</si>
  <si>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</si>
  <si>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</si>
  <si>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</si>
  <si>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</si>
  <si>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</si>
  <si>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</si>
  <si>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</si>
  <si>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</si>
  <si>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</si>
  <si>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</si>
  <si>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</si>
  <si>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</si>
  <si>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</si>
  <si>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</si>
  <si>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</si>
  <si>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</si>
  <si>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</si>
  <si>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</si>
  <si>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</si>
  <si>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</si>
  <si>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</si>
  <si>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</si>
  <si>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</si>
  <si>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</si>
  <si>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</si>
  <si>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</si>
  <si>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</si>
  <si>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</si>
  <si>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</si>
  <si>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</si>
  <si>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</si>
  <si>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</si>
  <si>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</si>
  <si>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</si>
  <si>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</si>
  <si>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</si>
  <si>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</si>
  <si>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</si>
  <si>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</si>
  <si>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</si>
  <si>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2021-5-05003772020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</si>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</sst>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9" zoomScale="89" zoomScaleNormal="89" zoomScaleSheetLayoutView="40" zoomScalePageLayoutView="40" workbookViewId="0">
      <selection activeCell="K21" sqref="K21"/>
    </sheetView>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2654</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2703</v>
      </c>
      <c r="D15" s="35"/>
      <c r="E15" s="35"/>
      <c r="F15" s="5"/>
      <c r="G15" s="32" t="s">
        <v>1168</v>
      </c>
      <c r="H15" s="103" t="s">
        <v>36</v>
      </c>
      <c r="I15" s="32" t="s">
        <v>2624</v>
      </c>
      <c r="J15" s="108" t="s">
        <v>2626</v>
      </c>
      <c r="L15" s="204" t="s">
        <v>8</v>
      </c>
      <c r="M15" s="204"/>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181"/>
      <c r="I20" s="137" t="s">
        <v>36</v>
      </c>
      <c r="J20" s="138" t="s">
        <v>51</v>
      </c>
      <c r="K20" s="139">
        <v>1162122650</v>
      </c>
      <c r="L20" s="140">
        <v>44243</v>
      </c>
      <c r="M20" s="140">
        <v>44561</v>
      </c>
      <c r="N20" s="125">
        <f>+(M20-L20)/30</f>
        <v>10.6</v>
      </c>
      <c r="O20" s="128"/>
      <c r="U20" s="124"/>
      <c r="V20" s="105">
        <f ca="1">NOW()</f>
        <v>44194.51079108796</v>
      </c>
      <c r="W20" s="105">
        <f ca="1">NOW()</f>
        <v>44194.51079108796</v>
      </c>
    </row>
    <row r="21" spans="1:23" ht="30" customHeight="1" outlineLevel="1" x14ac:dyDescent="0.3">
      <c r="A21" s="9"/>
      <c r="B21" s="71"/>
      <c r="C21" s="5"/>
      <c r="D21" s="5"/>
      <c r="E21" s="5"/>
      <c r="F21" s="5"/>
      <c r="G21" s="5"/>
      <c r="H21" s="70"/>
      <c r="I21" s="137" t="s">
        <v>36</v>
      </c>
      <c r="J21" s="138" t="s">
        <v>50</v>
      </c>
      <c r="K21" s="139">
        <v>0</v>
      </c>
      <c r="L21" s="140">
        <v>44243</v>
      </c>
      <c r="M21" s="140">
        <v>44561</v>
      </c>
      <c r="N21" s="125">
        <f t="shared" ref="N21:N35" si="0">+(M21-L21)/30</f>
        <v>10.6</v>
      </c>
      <c r="O21" s="129"/>
    </row>
    <row r="22" spans="1:23" ht="30" customHeight="1" outlineLevel="1" x14ac:dyDescent="0.3">
      <c r="A22" s="9"/>
      <c r="B22" s="71"/>
      <c r="C22" s="5"/>
      <c r="D22" s="5"/>
      <c r="E22" s="5"/>
      <c r="F22" s="5"/>
      <c r="G22" s="5"/>
      <c r="H22" s="70"/>
      <c r="I22" s="137" t="s">
        <v>36</v>
      </c>
      <c r="J22" s="138" t="s">
        <v>150</v>
      </c>
      <c r="K22" s="139">
        <v>0</v>
      </c>
      <c r="L22" s="140">
        <v>44243</v>
      </c>
      <c r="M22" s="140">
        <v>44561</v>
      </c>
      <c r="N22" s="126">
        <f t="shared" ref="N22:N33" si="1">+(M22-L22)/30</f>
        <v>10.6</v>
      </c>
      <c r="O22" s="129"/>
    </row>
    <row r="23" spans="1:23" ht="30" customHeight="1" outlineLevel="1" x14ac:dyDescent="0.3">
      <c r="A23" s="9"/>
      <c r="B23" s="101"/>
      <c r="C23" s="21"/>
      <c r="D23" s="21"/>
      <c r="E23" s="21"/>
      <c r="F23" s="5"/>
      <c r="G23" s="5"/>
      <c r="H23" s="70"/>
      <c r="I23" s="137" t="s">
        <v>36</v>
      </c>
      <c r="J23" s="138" t="s">
        <v>51</v>
      </c>
      <c r="K23" s="139">
        <v>0</v>
      </c>
      <c r="L23" s="140">
        <v>44243</v>
      </c>
      <c r="M23" s="140">
        <v>44561</v>
      </c>
      <c r="N23" s="126">
        <f t="shared" si="1"/>
        <v>10.6</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19"/>
      <c r="I37" s="120"/>
      <c r="J37" s="120"/>
      <c r="K37" s="120"/>
      <c r="L37" s="120"/>
      <c r="M37" s="120"/>
      <c r="N37" s="120"/>
      <c r="O37" s="121"/>
    </row>
    <row r="38" spans="1:16" ht="21" customHeight="1" x14ac:dyDescent="0.3">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2655</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2656</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2658</v>
      </c>
      <c r="C168" s="218"/>
      <c r="D168" s="218"/>
      <c r="E168" s="8"/>
      <c r="F168" s="5"/>
      <c r="H168" s="81" t="s">
        <v>2657</v>
      </c>
      <c r="I168" s="241"/>
      <c r="J168" s="242"/>
      <c r="K168" s="242"/>
      <c r="L168" s="242"/>
      <c r="M168" s="242"/>
      <c r="N168" s="242"/>
      <c r="O168" s="243"/>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2668</v>
      </c>
      <c r="B172" s="176"/>
      <c r="C172" s="176"/>
      <c r="D172" s="176"/>
      <c r="E172" s="176"/>
      <c r="F172" s="176"/>
      <c r="G172" s="176"/>
      <c r="H172" s="176"/>
      <c r="I172" s="176"/>
      <c r="J172" s="176"/>
      <c r="K172" s="176"/>
      <c r="L172" s="176"/>
      <c r="M172" s="176"/>
      <c r="N172" s="176"/>
      <c r="O172" s="177"/>
      <c r="P172" s="76"/>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4" x14ac:dyDescent="0.3">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4" x14ac:dyDescent="0.3">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4" hidden="1" x14ac:dyDescent="0.3">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4" hidden="1" x14ac:dyDescent="0.3">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4" hidden="1" x14ac:dyDescent="0.3">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58106132.5</v>
      </c>
      <c r="F185" s="92"/>
      <c r="G185" s="93"/>
      <c r="H185" s="88"/>
      <c r="I185" s="90" t="s">
        <v>2627</v>
      </c>
      <c r="J185" s="154">
        <f>+SUM(M179:M183)</f>
        <v>0.03</v>
      </c>
      <c r="K185" s="197" t="s">
        <v>2628</v>
      </c>
      <c r="L185" s="197"/>
      <c r="M185" s="94">
        <f>+J185*(SUM(K20:K35))</f>
        <v>34863679.5</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231" t="s">
        <v>2636</v>
      </c>
      <c r="C192" s="231"/>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189" t="s">
        <v>2659</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2020-12-29T16:28:21Z</cp:lastPrinted>
  <dcterms:created xsi:type="dcterms:W3CDTF">2020-10-14T21:57:42Z</dcterms:created>
  <dcterms:modified xsi:type="dcterms:W3CDTF">2020-12-29T17:15:42Z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