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<sst xmlns="http://schemas.openxmlformats.org/spreadsheetml/2006/main" count="3107" uniqueCount="2705">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</sst>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89" zoomScaleNormal="89" zoomScaleSheetLayoutView="40" zoomScalePageLayoutView="40" workbookViewId="0">
      <selection activeCell="F61" sqref="F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2699</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181"/>
      <c r="I20" s="137" t="s">
        <v>628</v>
      </c>
      <c r="J20" s="138" t="s">
        <v>630</v>
      </c>
      <c r="K20" s="139">
        <v>1408224000</v>
      </c>
      <c r="L20" s="140"/>
      <c r="M20" s="140">
        <v>44561</v>
      </c>
      <c r="N20" s="125">
        <f>+(M20-L20)/30</f>
        <v>1485.3666666666666</v>
      </c>
      <c r="O20" s="128"/>
      <c r="U20" s="124"/>
      <c r="V20" s="105">
        <f ca="1">NOW()</f>
        <v>44193.605839467593</v>
      </c>
      <c r="W20" s="105">
        <f ca="1">NOW()</f>
        <v>44193.605839467593</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FUNDACION PARA EL DESARROLLO SOCIAL Y AGROAMBIENTAL DEL CHOCO</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2700</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2701</v>
      </c>
      <c r="E50" s="165">
        <v>42769</v>
      </c>
      <c r="F50" s="165">
        <v>43031</v>
      </c>
      <c r="G50" s="148">
        <f t="shared" si="2"/>
        <v>8.7333333333333325</v>
      </c>
      <c r="H50" s="115" t="s">
        <v>2702</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2703</v>
      </c>
      <c r="E54" s="165">
        <v>43500</v>
      </c>
      <c r="F54" s="165">
        <v>43819</v>
      </c>
      <c r="G54" s="148">
        <f t="shared" si="3"/>
        <v>10.633333333333333</v>
      </c>
      <c r="H54" s="167" t="s">
        <v>2704</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70411200</v>
      </c>
      <c r="F185" s="92"/>
      <c r="G185" s="93"/>
      <c r="H185" s="88"/>
      <c r="I185" s="90" t="s">
        <v>2627</v>
      </c>
      <c r="J185" s="154">
        <f>+SUM(M179:M183)</f>
        <v>0.03</v>
      </c>
      <c r="K185" s="197" t="s">
        <v>2628</v>
      </c>
      <c r="L185" s="197"/>
      <c r="M185" s="94">
        <f>+J185*(SUM(K20:K35))</f>
        <v>42246720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