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5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<sst xmlns="http://schemas.openxmlformats.org/spreadsheetml/2006/main" count="3305" uniqueCount="2729">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</sst>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241"/>
      <c r="I20" s="146" t="s">
        <v>628</v>
      </c>
      <c r="J20" s="147" t="s">
        <v>636</v>
      </c>
      <c r="K20" s="148">
        <v>1069201000</v>
      </c>
      <c r="L20" s="149">
        <v>44243</v>
      </c>
      <c r="M20" s="149">
        <v>44561</v>
      </c>
      <c r="N20" s="134">
        <f>+(M20-L20)/30</f>
        <v>10.6</v>
      </c>
      <c r="O20" s="137"/>
      <c r="U20" s="133"/>
      <c r="V20" s="105">
        <f ca="1">NOW()</f>
        <v>44194.585262615743</v>
      </c>
      <c r="W20" s="105">
        <f ca="1">NOW()</f>
        <v>44194.585262615743</v>
      </c>
    </row>
    <row r="21" spans="1:23" ht="30" customHeight="1" outlineLevel="1" x14ac:dyDescent="0.25">
      <c r="A21" s="9"/>
      <c r="B21" s="71"/>
      <c r="C21" s="5"/>
      <c r="D21" s="5"/>
      <c r="E21" s="5"/>
      <c r="F21" s="5"/>
      <c r="G21" s="5"/>
      <c r="H21" s="70"/>
      <c r="I21" s="146" t="s">
        <v>628</v>
      </c>
      <c r="J21" s="147" t="s">
        <v>649</v>
      </c>
      <c r="K21" s="148"/>
      <c r="L21" s="149">
        <v>44243</v>
      </c>
      <c r="M21" s="149">
        <v>44561</v>
      </c>
      <c r="N21" s="134">
        <f t="shared" ref="N21:N35" si="0">+(M21-L21)/30</f>
        <v>10.6</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FUNDACION PAZCIFICO VIVE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53460050</v>
      </c>
      <c r="F185" s="92"/>
      <c r="G185" s="93"/>
      <c r="H185" s="88"/>
      <c r="I185" s="90" t="s">
        <v>2627</v>
      </c>
      <c r="J185" s="163">
        <f>+SUM(M179:M183)</f>
        <v>0.02</v>
      </c>
      <c r="K185" s="234" t="s">
        <v>2628</v>
      </c>
      <c r="L185" s="234"/>
      <c r="M185" s="94">
        <f>+J185*(SUM(K20:K35))</f>
        <v>21384020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2020-12-29T19:03:19Z</cp:lastPrinted>
  <dcterms:created xsi:type="dcterms:W3CDTF">2020-10-14T21:57:42Z</dcterms:created>
  <dcterms:modified xsi:type="dcterms:W3CDTF">2020-12-29T19:04:05Z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