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PAZCIFICO VIVE\Manifestaciones de Interes\2021-27-1000108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<sst xmlns="http://schemas.openxmlformats.org/spreadsheetml/2006/main" count="3303" uniqueCount="2729">
  <si>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</si>
  <si>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</si>
  <si>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</si>
  <si>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</si>
  <si>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</si>
  <si>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</si>
  <si>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</si>
  <si>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</si>
  <si>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</si>
  <si>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</si>
  <si>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</si>
  <si>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</si>
  <si>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</si>
  <si>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</si>
  <si>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</si>
  <si>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</si>
  <si>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</si>
  <si>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</si>
  <si>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</si>
  <si>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</si>
  <si>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</si>
  <si>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</si>
  <si>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</si>
  <si>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</si>
  <si>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</si>
  <si>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</si>
  <si>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</si>
  <si>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</si>
  <si>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</si>
  <si>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</si>
  <si>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</si>
  <si>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</si>
  <si>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</si>
  <si>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</si>
  <si>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</si>
  <si>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</si>
  <si>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</si>
  <si>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</si>
  <si>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</si>
  <si>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</si>
  <si>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</si>
  <si>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</si>
  <si>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</si>
  <si>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</si>
  <si>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</si>
  <si>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</si>
  <si>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</si>
  <si>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</si>
  <si>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</si>
  <si>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</si>
  <si>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</si>
  <si>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</si>
  <si>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</si>
  <si>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</si>
  <si>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</si>
  <si>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</si>
  <si>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</si>
  <si>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</si>
  <si>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</si>
  <si>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</si>
  <si>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</si>
  <si>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</si>
  <si>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</si>
  <si>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</si>
  <si>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</si>
  <si>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</si>
  <si>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</si>
  <si>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</si>
  <si>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</si>
  <si>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</si>
  <si>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</si>
  <si>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</si>
  <si>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</si>
  <si>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</si>
  <si>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</si>
  <si>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</si>
  <si>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</si>
  <si>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</si>
  <si>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</si>
  <si>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</si>
  <si>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</si>
  <si>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</si>
  <si>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</si>
  <si>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</si>
  <si>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</si>
  <si>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</si>
  <si>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</si>
  <si>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</si>
  <si>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</si>
  <si>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</si>
  <si>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</si>
  <si>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</si>
  <si>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</si>
  <si>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</si>
  <si>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</si>
  <si>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</si>
  <si>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</si>
  <si>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</si>
  <si>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</si>
  <si>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</si>
  <si>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</si>
  <si>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</si>
  <si>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</si>
  <si>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</si>
  <si>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</si>
  <si>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</si>
  <si>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</si>
  <si>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</si>
  <si>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</si>
  <si>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</si>
  <si>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</si>
  <si>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</si>
  <si>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</si>
  <si>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</si>
  <si>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</si>
  <si>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</si>
  <si>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</si>
  <si>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</si>
  <si>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</si>
  <si>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</si>
  <si>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</si>
  <si>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</si>
  <si>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</si>
  <si>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</si>
  <si>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</si>
  <si>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</si>
  <si>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</si>
  <si>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</si>
  <si>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</si>
  <si>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</si>
  <si>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</si>
  <si>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</si>
  <si>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</si>
  <si>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</si>
  <si>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</si>
  <si>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</si>
  <si>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</si>
  <si>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</si>
  <si>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</si>
  <si>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</si>
  <si>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</si>
  <si>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</si>
  <si>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</si>
  <si>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</si>
  <si>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</si>
  <si>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</si>
  <si>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</si>
  <si>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</si>
  <si>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</si>
  <si>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</si>
  <si>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</si>
  <si>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</si>
  <si>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</si>
  <si>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</si>
  <si>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</si>
  <si>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</si>
  <si>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</si>
  <si>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</si>
  <si>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</si>
  <si>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</si>
  <si>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</si>
  <si>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</si>
  <si>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</si>
  <si>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</si>
  <si>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</si>
  <si>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</si>
  <si>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</si>
  <si>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</si>
  <si>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</si>
  <si>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</si>
  <si>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</si>
  <si>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</si>
  <si>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</si>
  <si>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</si>
  <si>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</si>
  <si>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</si>
  <si>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</si>
  <si>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</si>
  <si>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</si>
  <si>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</si>
  <si>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</si>
  <si>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</si>
  <si>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</si>
  <si>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</si>
  <si>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</si>
  <si>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</si>
  <si>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</si>
  <si>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</si>
  <si>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</si>
  <si>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</si>
  <si>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</si>
  <si>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</si>
  <si>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</si>
  <si>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</si>
  <si>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</si>
  <si>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</si>
  <si>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</si>
  <si>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</si>
  <si>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</si>
  <si>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</si>
  <si>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</si>
  <si>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</si>
  <si>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</si>
  <si>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</si>
  <si>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</si>
  <si>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</si>
  <si>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</si>
  <si>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</si>
  <si>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</si>
  <si>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</si>
  <si>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</si>
  <si>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</si>
  <si>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</si>
  <si>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</si>
  <si>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</si>
  <si>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</si>
  <si>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</si>
  <si>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</si>
  <si>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</si>
  <si>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</si>
  <si>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</si>
  <si>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</si>
  <si>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</si>
  <si>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</si>
  <si>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</si>
  <si>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</si>
  <si>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</si>
  <si>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</si>
  <si>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</si>
  <si>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</si>
  <si>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</si>
  <si>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</si>
  <si>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</si>
  <si>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</si>
  <si>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</si>
  <si>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</si>
  <si>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</si>
  <si>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</si>
  <si>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</si>
  <si>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</si>
  <si>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</si>
  <si>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</si>
  <si>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</si>
  <si>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</si>
  <si>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</si>
  <si>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</si>
  <si>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</si>
  <si>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</si>
  <si>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</si>
  <si>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</si>
  <si>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</si>
  <si>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</si>
  <si>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</si>
  <si>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</si>
  <si>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</si>
  <si>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</si>
  <si>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</si>
  <si>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</si>
  <si>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</si>
  <si>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</si>
  <si>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</si>
  <si>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</si>
  <si>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</si>
  <si>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</si>
  <si>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</si>
  <si>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</si>
  <si>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</si>
  <si>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</si>
  <si>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</si>
  <si>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</si>
  <si>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</si>
  <si>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</si>
  <si>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</si>
  <si>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</si>
  <si>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</si>
  <si>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</si>
  <si>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</si>
  <si>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</si>
  <si>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</si>
  <si>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</si>
  <si>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</si>
  <si>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</si>
  <si>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</si>
  <si>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</si>
  <si>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</si>
  <si>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</si>
  <si>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</si>
  <si>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</si>
  <si>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</si>
  <si>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</si>
  <si>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</si>
  <si>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</si>
  <si>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</si>
  <si>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</si>
  <si>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</si>
  <si>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</si>
  <si>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</si>
  <si>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</si>
  <si>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</si>
  <si>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</si>
  <si>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</si>
  <si>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</si>
  <si>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</si>
  <si>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</si>
  <si>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</si>
  <si>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</si>
  <si>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</si>
  <si>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</si>
  <si>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</si>
  <si>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</si>
  <si>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</si>
  <si>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</si>
  <si>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</si>
  <si>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</si>
  <si>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</si>
  <si>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</si>
  <si>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</si>
  <si>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</si>
  <si>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</si>
  <si>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</si>
  <si>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</si>
  <si>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</si>
  <si>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</si>
  <si>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</si>
  <si>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</si>
  <si>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</si>
  <si>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</si>
  <si>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</si>
  <si>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</si>
  <si>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</si>
  <si>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</si>
  <si>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</si>
  <si>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</si>
  <si>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</si>
  <si>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</si>
  <si>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</si>
  <si>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</si>
  <si>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</si>
  <si>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</si>
  <si>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</si>
  <si>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</si>
  <si>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</si>
  <si>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</si>
  <si>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</si>
  <si>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</si>
  <si>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</si>
  <si>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</si>
  <si>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</si>
  <si>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</si>
  <si>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</si>
  <si>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</si>
  <si>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</si>
  <si>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</si>
  <si>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</si>
  <si>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</si>
  <si>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</si>
  <si>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</si>
  <si>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</si>
  <si>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</si>
  <si>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</si>
  <si>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</si>
  <si>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</si>
  <si>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</si>
  <si>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</si>
  <si>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</si>
  <si>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</si>
  <si>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</si>
  <si>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</si>
  <si>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</si>
  <si>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</si>
  <si>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</si>
  <si>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</si>
  <si>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</si>
  <si>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</si>
  <si>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</si>
  <si>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</si>
  <si>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</si>
  <si>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</si>
  <si>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</si>
  <si>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</si>
  <si>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</si>
  <si>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</si>
  <si>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</si>
  <si>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</si>
  <si>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</si>
  <si>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</si>
  <si>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</si>
  <si>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</si>
  <si>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</si>
  <si>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</si>
  <si>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</si>
  <si>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</si>
  <si>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</si>
  <si>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</si>
  <si>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</si>
  <si>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</si>
  <si>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</si>
  <si>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</si>
  <si>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</si>
  <si>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</si>
  <si>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</si>
  <si>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</si>
  <si>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</si>
  <si>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</si>
  <si>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</si>
  <si>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</si>
  <si>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</si>
  <si>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</si>
  <si>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</si>
  <si>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</si>
  <si>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</si>
  <si>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</si>
  <si>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</si>
  <si>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</si>
  <si>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</si>
  <si>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</si>
  <si>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</si>
  <si>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</si>
  <si>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</si>
  <si>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</si>
  <si>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</si>
  <si>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</si>
  <si>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</si>
  <si>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</si>
  <si>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</si>
  <si>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</si>
  <si>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</si>
  <si>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</si>
  <si>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</si>
  <si>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</si>
  <si>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</si>
  <si>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</si>
  <si>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</si>
  <si>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</si>
  <si>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</si>
  <si>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</si>
  <si>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</si>
  <si>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</si>
  <si>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</si>
  <si>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</si>
  <si>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</si>
  <si>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</si>
  <si>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</si>
  <si>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</si>
  <si>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</si>
  <si>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</si>
  <si>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</si>
  <si>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</si>
  <si>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</si>
  <si>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</si>
  <si>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</si>
  <si>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</si>
  <si>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</si>
  <si>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</si>
  <si>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</si>
  <si>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</si>
  <si>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</si>
  <si>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</si>
  <si>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</si>
  <si>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</si>
  <si>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</si>
  <si>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</si>
  <si>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</si>
  <si>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</si>
  <si>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</si>
  <si>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</si>
  <si>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</si>
  <si>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</si>
  <si>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</si>
  <si>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</si>
  <si>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</si>
  <si>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</si>
  <si>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</si>
  <si>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</si>
  <si>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</si>
  <si>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</si>
  <si>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</si>
  <si>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</si>
  <si>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</si>
  <si>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</si>
  <si>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</si>
  <si>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</si>
  <si>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</si>
  <si>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</si>
  <si>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</si>
  <si>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</si>
  <si>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</si>
  <si>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</si>
  <si>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</si>
  <si>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</si>
  <si>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</si>
  <si>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</si>
  <si>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</si>
  <si>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</si>
  <si>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</si>
  <si>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</si>
  <si>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</si>
  <si>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</si>
  <si>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</si>
  <si>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</si>
  <si>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</si>
  <si>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</si>
  <si>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</si>
  <si>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</si>
  <si>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</si>
  <si>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</si>
  <si>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</si>
  <si>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</si>
  <si>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</si>
  <si>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</si>
  <si>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</si>
  <si>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</si>
  <si>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</si>
  <si>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</si>
  <si>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</si>
  <si>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</si>
  <si>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</si>
  <si>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</si>
  <si>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</si>
  <si>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</si>
  <si>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</si>
  <si>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</si>
  <si>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</si>
  <si>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</si>
  <si>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</si>
  <si>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</si>
  <si>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</si>
  <si>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</si>
  <si>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</si>
  <si>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</si>
  <si>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</si>
  <si>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</si>
  <si>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</si>
  <si>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</si>
  <si>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</si>
  <si>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</si>
  <si>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</si>
  <si>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</si>
  <si>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</si>
  <si>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</si>
  <si>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</si>
  <si>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</si>
  <si>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</si>
  <si>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</si>
  <si>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</si>
  <si>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</si>
  <si>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</si>
  <si>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</si>
  <si>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</si>
  <si>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</si>
  <si>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</si>
  <si>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</si>
  <si>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</si>
  <si>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</si>
  <si>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</si>
  <si>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</si>
  <si>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</si>
  <si>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</si>
  <si>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</si>
  <si>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</si>
  <si>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</si>
  <si>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</si>
  <si>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</si>
  <si>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</si>
  <si>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</si>
  <si>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</si>
  <si>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</si>
  <si>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</si>
  <si>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</si>
  <si>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</si>
  <si>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</si>
  <si>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</si>
  <si>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</si>
  <si>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</si>
  <si>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</si>
  <si>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</si>
  <si>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</si>
  <si>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</si>
  <si>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</si>
  <si>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</si>
  <si>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</si>
  <si>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</si>
  <si>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</si>
  <si>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</si>
  <si>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</si>
  <si>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</si>
  <si>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</si>
  <si>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</si>
  <si>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</si>
  <si>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</si>
  <si>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</si>
  <si>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</si>
  <si>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</si>
  <si>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</si>
  <si>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</si>
  <si>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</si>
  <si>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</si>
  <si>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</si>
  <si>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</si>
  <si>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</si>
  <si>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</si>
  <si>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</si>
  <si>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</si>
  <si>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</si>
  <si>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</si>
  <si>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</si>
  <si>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</si>
  <si>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</si>
  <si>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</si>
  <si>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</si>
  <si>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</si>
  <si>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</si>
  <si>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</si>
  <si>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</si>
  <si>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</si>
  <si>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</si>
  <si>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</si>
  <si>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</si>
  <si>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</si>
  <si>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</si>
  <si>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</si>
  <si>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</si>
  <si>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</si>
  <si>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</si>
  <si>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</si>
  <si>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</si>
  <si>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</si>
  <si>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</si>
  <si>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</si>
  <si>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</si>
  <si>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</si>
  <si>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</si>
  <si>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</si>
  <si>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</si>
  <si>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</si>
  <si>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</si>
  <si>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</si>
  <si>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</si>
  <si>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</si>
  <si>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</si>
  <si>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</si>
  <si>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</si>
  <si>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</si>
  <si>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</si>
  <si>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</si>
  <si>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</si>
  <si>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</si>
  <si>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</si>
  <si>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</si>
  <si>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</si>
  <si>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</si>
  <si>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</si>
  <si>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</si>
  <si>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</si>
  <si>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</si>
  <si>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</si>
  <si>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</si>
  <si>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</si>
  <si>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</si>
  <si>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</si>
  <si>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</si>
  <si>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</si>
  <si>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</si>
  <si>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</si>
  <si>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</si>
  <si>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</si>
  <si>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</si>
  <si>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</si>
  <si>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</si>
  <si>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</si>
  <si>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</si>
  <si>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</si>
  <si>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</si>
  <si>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</si>
  <si>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</si>
  <si>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</si>
  <si>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</si>
  <si>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</si>
  <si>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</si>
  <si>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</si>
  <si>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</si>
  <si>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</si>
  <si>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</si>
  <si>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</si>
  <si>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</si>
  <si>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</si>
  <si>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</si>
  <si>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</si>
  <si>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</si>
  <si>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</si>
  <si>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</si>
  <si>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</si>
  <si>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</si>
  <si>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</si>
  <si>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</si>
  <si>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</si>
  <si>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</si>
  <si>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</si>
  <si>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</si>
  <si>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</si>
  <si>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</si>
  <si>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</si>
  <si>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</si>
  <si>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</si>
  <si>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</si>
  <si>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</si>
  <si>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</si>
  <si>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</si>
  <si>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</si>
  <si>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</si>
  <si>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</si>
  <si>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</si>
  <si>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</si>
  <si>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</si>
  <si>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</si>
  <si>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</si>
  <si>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</si>
  <si>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</si>
  <si>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</si>
  <si>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</si>
  <si>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</si>
  <si>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</si>
  <si>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</si>
  <si>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</si>
  <si>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</si>
  <si>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</si>
  <si>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</si>
  <si>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</si>
  <si>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</si>
  <si>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</si>
  <si>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</si>
  <si>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</si>
  <si>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</si>
  <si>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</si>
  <si>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</si>
  <si>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</si>
  <si>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</si>
  <si>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</si>
  <si>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</si>
  <si>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</si>
  <si>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</si>
  <si>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</si>
  <si>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</si>
  <si>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</si>
  <si>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</si>
  <si>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</si>
  <si>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</si>
  <si>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</si>
  <si>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</si>
  <si>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</si>
  <si>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</si>
  <si>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</si>
  <si>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</si>
  <si>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</si>
  <si>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</si>
  <si>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</si>
  <si>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</si>
  <si>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</si>
  <si>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</si>
  <si>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</si>
  <si>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</si>
  <si>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</si>
  <si>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</si>
  <si>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</si>
  <si>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</si>
  <si>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</si>
  <si>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</si>
  <si>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</si>
  <si>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</si>
  <si>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</si>
  <si>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</si>
  <si>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</si>
  <si>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</si>
  <si>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</si>
  <si>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</si>
  <si>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</si>
  <si>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</si>
  <si>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</si>
  <si>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</si>
  <si>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</si>
  <si>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</si>
  <si>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</si>
  <si>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</si>
  <si>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</si>
  <si>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</si>
  <si>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</si>
  <si>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</si>
  <si>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</si>
  <si>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</si>
  <si>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</si>
  <si>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</si>
  <si>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</si>
  <si>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</si>
  <si>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</si>
  <si>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</si>
  <si>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</si>
  <si>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</si>
  <si>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</si>
  <si>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</si>
  <si>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</si>
  <si>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</si>
  <si>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</si>
  <si>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</si>
  <si>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</si>
  <si>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</si>
  <si>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</si>
  <si>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</si>
  <si>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</si>
  <si>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</si>
  <si>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</si>
  <si>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</si>
  <si>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</si>
  <si>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</si>
  <si>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</si>
  <si>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</si>
  <si>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</si>
  <si>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</si>
  <si>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</si>
  <si>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</si>
  <si>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</si>
  <si>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</si>
  <si>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</si>
  <si>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</si>
  <si>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</si>
  <si>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</si>
  <si>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</si>
  <si>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</si>
  <si>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</si>
  <si>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</si>
  <si>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</si>
  <si>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</si>
  <si>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</si>
  <si>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</si>
  <si>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</si>
  <si>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</si>
  <si>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</si>
  <si>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</si>
  <si>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</si>
  <si>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</si>
  <si>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</si>
  <si>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</si>
  <si>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</si>
  <si>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</si>
  <si>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</si>
  <si>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</si>
  <si>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</si>
  <si>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</si>
  <si>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</si>
  <si>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</si>
  <si>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</si>
  <si>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</si>
  <si>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</si>
  <si>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</si>
  <si>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</si>
  <si>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</si>
  <si>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</si>
  <si>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</si>
  <si>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</si>
  <si>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</si>
  <si>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</si>
  <si>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</si>
  <si>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</si>
  <si>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</si>
  <si>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</si>
  <si>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</si>
  <si>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</si>
  <si>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</si>
  <si>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</si>
  <si>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</si>
  <si>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</si>
  <si>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</si>
  <si>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</si>
  <si>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</si>
  <si>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</si>
  <si>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</si>
  <si>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</si>
  <si>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</si>
  <si>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</si>
  <si>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</si>
  <si>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</si>
  <si>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</si>
  <si>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</si>
  <si>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</si>
  <si>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</si>
  <si>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</si>
  <si>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</si>
  <si>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</si>
  <si>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</si>
  <si>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</si>
  <si>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</si>
  <si>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</si>
  <si>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</si>
  <si>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</si>
  <si>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</si>
  <si>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</si>
  <si>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</si>
  <si>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</si>
  <si>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</si>
  <si>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</si>
  <si>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</si>
  <si>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</si>
  <si>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</si>
  <si>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</si>
  <si>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</si>
  <si>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</si>
  <si>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</si>
  <si>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</si>
  <si>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</si>
  <si>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</si>
  <si>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</si>
  <si>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</si>
  <si>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</si>
  <si>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</si>
  <si>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</si>
  <si>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</si>
  <si>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</si>
  <si>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</si>
  <si>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</si>
  <si>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</si>
  <si>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</si>
  <si>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</si>
  <si>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</si>
  <si>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</si>
  <si>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</si>
  <si>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</si>
  <si>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</si>
  <si>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</si>
  <si>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</si>
  <si>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</si>
  <si>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</si>
  <si>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</si>
  <si>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</si>
  <si>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</si>
  <si>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</si>
  <si>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</si>
  <si>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</si>
  <si>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</si>
  <si>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</si>
  <si>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</si>
  <si>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</si>
  <si>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</si>
  <si>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</si>
  <si>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</si>
  <si>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</si>
  <si>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</si>
  <si>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</si>
  <si>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</si>
  <si>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</si>
  <si>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</si>
  <si>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</si>
  <si>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</si>
  <si>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</si>
  <si>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</si>
  <si>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</si>
  <si>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</si>
  <si>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</si>
  <si>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</si>
  <si>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</si>
  <si>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</si>
  <si>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</si>
  <si>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</si>
  <si>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</si>
  <si>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</si>
  <si>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</si>
  <si>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</si>
  <si>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</si>
  <si>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</si>
  <si>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</si>
  <si>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</si>
  <si>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</si>
  <si>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</si>
  <si>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</si>
  <si>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</si>
  <si>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</si>
  <si>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</si>
  <si>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</si>
  <si>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</si>
  <si>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</si>
  <si>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</si>
  <si>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</si>
  <si>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</si>
  <si>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</si>
  <si>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</si>
  <si>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</si>
  <si>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</si>
  <si>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</si>
  <si>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</si>
  <si>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</si>
  <si>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</si>
  <si>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</si>
  <si>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</si>
  <si>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</si>
  <si>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</si>
  <si>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</si>
  <si>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</si>
  <si>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</si>
  <si>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</si>
  <si>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</si>
  <si>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</si>
  <si>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</si>
  <si>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</si>
  <si>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</si>
  <si>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</si>
  <si>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</si>
  <si>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</si>
  <si>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</si>
  <si>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</si>
  <si>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</si>
  <si>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</si>
  <si>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</si>
  <si>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</si>
  <si>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</si>
  <si>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</si>
  <si>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</si>
  <si>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</si>
  <si>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</si>
  <si>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</si>
  <si>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</si>
  <si>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</si>
  <si>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</si>
  <si>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</si>
  <si>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</si>
  <si>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</si>
  <si>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</si>
  <si>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</si>
  <si>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</si>
  <si>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</si>
  <si>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</si>
  <si>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</si>
  <si>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</si>
  <si>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</si>
  <si>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</si>
  <si>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</si>
  <si>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</si>
  <si>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</si>
  <si>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</si>
  <si>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</si>
  <si>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</si>
  <si>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</si>
  <si>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</si>
  <si>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</si>
  <si>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</si>
  <si>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</si>
  <si>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</si>
  <si>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</si>
  <si>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</si>
  <si>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</si>
  <si>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</si>
  <si>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</si>
  <si>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</si>
  <si>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</si>
  <si>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</si>
  <si>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</si>
  <si>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</si>
  <si>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</si>
  <si>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</si>
  <si>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</si>
  <si>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</si>
  <si>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</si>
  <si>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</si>
  <si>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</si>
  <si>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</si>
  <si>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</si>
  <si>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</si>
  <si>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</si>
  <si>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</si>
  <si>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</si>
  <si>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</si>
  <si>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</si>
  <si>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</si>
  <si>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</si>
  <si>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</si>
  <si>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</si>
  <si>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</si>
  <si>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</si>
  <si>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</si>
  <si>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</si>
  <si>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</si>
  <si>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</si>
  <si>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</si>
  <si>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</si>
  <si>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</si>
  <si>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</si>
  <si>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</si>
  <si>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</si>
  <si>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</si>
  <si>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</si>
  <si>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</si>
  <si>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</si>
  <si>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</si>
  <si>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</si>
  <si>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</si>
  <si>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</si>
  <si>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</si>
  <si>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</si>
  <si>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</si>
  <si>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</si>
  <si>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</si>
  <si>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</si>
  <si>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</si>
  <si>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</si>
  <si>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</si>
  <si>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</si>
  <si>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</si>
  <si>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</si>
  <si>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</si>
  <si>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</si>
  <si>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</si>
  <si>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</si>
  <si>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</si>
  <si>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</si>
  <si>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</si>
  <si>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</si>
  <si>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</si>
  <si>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</si>
  <si>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</si>
  <si>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</si>
  <si>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</si>
  <si>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</si>
  <si>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</si>
  <si>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</si>
  <si>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</si>
  <si>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</si>
  <si>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</si>
  <si>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</si>
  <si>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</si>
  <si>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</si>
  <si>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</si>
  <si>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</si>
  <si>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</si>
  <si>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</si>
  <si>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</si>
  <si>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</si>
  <si>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</si>
  <si>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</si>
  <si>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</si>
  <si>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</si>
  <si>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</si>
  <si>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</si>
  <si>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</si>
  <si>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</si>
  <si>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</si>
  <si>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</si>
  <si>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</si>
  <si>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</si>
  <si>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</si>
  <si>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</si>
  <si>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</si>
  <si>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</si>
  <si>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</si>
  <si>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</si>
  <si>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</si>
  <si>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</si>
  <si>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</si>
  <si>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</si>
  <si>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</si>
  <si>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</si>
  <si>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</si>
  <si>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</si>
  <si>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</si>
  <si>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</si>
  <si>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</si>
  <si>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</si>
  <si>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</si>
  <si>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</si>
  <si>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</si>
  <si>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</si>
  <si>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</si>
  <si>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</si>
  <si>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</si>
  <si>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</si>
  <si>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</si>
  <si>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</si>
  <si>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</si>
  <si>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</si>
  <si>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</si>
  <si>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</si>
  <si>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</si>
  <si>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</si>
  <si>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</si>
  <si>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</si>
  <si>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</si>
  <si>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</si>
  <si>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</si>
  <si>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</si>
  <si>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</si>
  <si>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</si>
  <si>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</si>
  <si>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</si>
  <si>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</si>
  <si>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</si>
  <si>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</si>
  <si>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</si>
  <si>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</si>
  <si>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</si>
  <si>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</si>
  <si>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</si>
  <si>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</si>
  <si>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</si>
  <si>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</si>
  <si>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</si>
  <si>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</si>
  <si>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</si>
  <si>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</si>
  <si>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</si>
  <si>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</si>
  <si>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</si>
  <si>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</si>
  <si>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</si>
  <si>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</si>
  <si>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</si>
  <si>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</si>
  <si>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</si>
  <si>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</si>
  <si>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</si>
  <si>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</si>
  <si>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</si>
  <si>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</si>
  <si>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</si>
  <si>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</si>
  <si>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</si>
  <si>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</si>
  <si>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</si>
  <si>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</si>
  <si>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</si>
  <si>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</si>
  <si>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</si>
  <si>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</si>
  <si>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</si>
  <si>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</si>
  <si>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</si>
  <si>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</si>
  <si>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</si>
  <si>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</si>
  <si>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</si>
  <si>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</si>
  <si>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</si>
  <si>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</si>
  <si>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</si>
  <si>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</si>
  <si>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</si>
  <si>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</si>
  <si>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</si>
  <si>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</si>
  <si>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</si>
  <si>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</si>
  <si>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</si>
  <si>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</si>
  <si>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</si>
  <si>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</si>
  <si>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</si>
  <si>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</si>
  <si>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</si>
  <si>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</si>
  <si>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</si>
  <si>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</si>
  <si>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</si>
  <si>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</si>
  <si>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</si>
  <si>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</si>
  <si>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</si>
  <si>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</si>
  <si>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</si>
  <si>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</si>
  <si>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</si>
  <si>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</si>
  <si>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</si>
  <si>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</si>
  <si>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</si>
  <si>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</si>
  <si>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</si>
  <si>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</si>
  <si>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</si>
  <si>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</si>
  <si>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</si>
  <si>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</si>
  <si>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</si>
  <si>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</si>
  <si>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</si>
  <si>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</si>
  <si>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</si>
  <si>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</si>
  <si>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</si>
  <si>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</si>
  <si>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</si>
  <si>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</si>
  <si>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</si>
  <si>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</si>
  <si>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</si>
  <si>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</si>
  <si>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</si>
  <si>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</si>
  <si>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</si>
  <si>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</si>
  <si>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</si>
  <si>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</si>
  <si>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</si>
  <si>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</si>
  <si>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</si>
  <si>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</si>
  <si>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</si>
  <si>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</si>
  <si>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</si>
  <si>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</si>
  <si>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</si>
  <si>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</si>
  <si>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</si>
  <si>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</si>
  <si>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</si>
  <si>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</si>
  <si>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</si>
  <si>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</si>
  <si>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</si>
  <si>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</si>
  <si>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</si>
  <si>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</si>
  <si>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</si>
  <si>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</si>
  <si>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</si>
  <si>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</si>
  <si>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</si>
  <si>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</si>
  <si>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</si>
  <si>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</si>
  <si>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</si>
  <si>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</si>
  <si>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</si>
  <si>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</si>
  <si>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</si>
  <si>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</si>
  <si>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</si>
  <si>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</si>
  <si>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</si>
  <si>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</si>
  <si>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</si>
  <si>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</si>
  <si>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</si>
  <si>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</si>
  <si>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</si>
  <si>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</si>
  <si>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</si>
  <si>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</si>
  <si>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</si>
  <si>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</si>
  <si>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</si>
  <si>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</si>
  <si>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</si>
  <si>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</si>
  <si>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</si>
  <si>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</si>
  <si>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</si>
  <si>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</si>
  <si>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</si>
  <si>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</si>
  <si>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</si>
  <si>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</si>
  <si>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</si>
  <si>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</si>
  <si>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</si>
  <si>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</si>
  <si>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</si>
  <si>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</si>
  <si>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</si>
  <si>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</si>
  <si>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</si>
  <si>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</si>
  <si>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</si>
  <si>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</si>
  <si>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</si>
  <si>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</si>
  <si>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</si>
  <si>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</si>
  <si>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</si>
  <si>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</si>
  <si>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</si>
  <si>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</si>
  <si>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</si>
  <si>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</si>
  <si>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</si>
  <si>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</si>
  <si>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</si>
  <si>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</si>
  <si>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</si>
  <si>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</si>
  <si>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</si>
  <si>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</si>
  <si>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</si>
  <si>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</si>
  <si>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</si>
  <si>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</si>
  <si>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</si>
  <si>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</si>
  <si>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</si>
  <si>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</si>
  <si>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</si>
  <si>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</si>
  <si>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</si>
  <si>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</si>
  <si>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</si>
  <si>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</si>
  <si>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</si>
  <si>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</si>
  <si>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</si>
  <si>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</si>
  <si>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</si>
  <si>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</si>
  <si>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</si>
  <si>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</si>
  <si>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</si>
  <si>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</si>
  <si>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</si>
  <si>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</si>
  <si>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</si>
  <si>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</si>
  <si>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</si>
  <si>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</si>
  <si>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</si>
  <si>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</si>
  <si>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</si>
  <si>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</si>
  <si>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</si>
  <si>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</si>
  <si>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</si>
  <si>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</si>
  <si>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</si>
  <si>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</si>
  <si>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</si>
  <si>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</si>
  <si>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</si>
  <si>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</si>
  <si>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</si>
  <si>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</si>
  <si>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</si>
  <si>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</si>
  <si>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</si>
  <si>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</si>
  <si>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</si>
  <si>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</si>
  <si>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</si>
  <si>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</si>
  <si>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</si>
  <si>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</si>
  <si>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</si>
  <si>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</si>
  <si>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</si>
  <si>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</si>
  <si>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</si>
  <si>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</si>
  <si>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</si>
  <si>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</si>
  <si>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</si>
  <si>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</si>
  <si>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</si>
  <si>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</si>
  <si>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</si>
  <si>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</si>
  <si>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</si>
  <si>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</si>
  <si>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</si>
  <si>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</si>
  <si>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</si>
  <si>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</si>
  <si>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</si>
  <si>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</si>
  <si>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</si>
  <si>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</si>
  <si>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</si>
  <si>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</si>
  <si>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</si>
  <si>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</si>
  <si>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</si>
  <si>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</si>
  <si>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</si>
  <si>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</si>
  <si>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</si>
  <si>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</si>
  <si>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</si>
  <si>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</si>
  <si>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</si>
  <si>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</si>
  <si>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</si>
  <si>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</si>
  <si>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</si>
  <si>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</si>
  <si>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</si>
  <si>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</si>
  <si>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</si>
  <si>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</si>
  <si>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</si>
  <si>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</si>
  <si>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</si>
  <si>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</si>
  <si>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</si>
  <si>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</si>
  <si>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</si>
  <si>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</si>
  <si>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</si>
  <si>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</si>
  <si>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</si>
  <si>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</si>
  <si>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</si>
  <si>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</si>
  <si>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</si>
  <si>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</si>
  <si>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</si>
  <si>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</si>
  <si>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</si>
  <si>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</si>
  <si>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</si>
  <si>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</si>
  <si>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</si>
  <si>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</si>
  <si>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</si>
  <si>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</si>
  <si>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</si>
  <si>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</si>
  <si>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</si>
  <si>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</si>
  <si>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</si>
  <si>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</si>
  <si>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</si>
  <si>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</si>
  <si>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</si>
  <si>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</si>
  <si>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</si>
  <si>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</si>
  <si>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</si>
  <si>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</si>
  <si>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</si>
  <si>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</si>
  <si>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</si>
  <si>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</si>
  <si>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</si>
  <si>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</si>
  <si>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</si>
  <si>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</si>
  <si>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</si>
  <si>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</si>
  <si>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</si>
  <si>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</si>
  <si>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</si>
  <si>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</si>
  <si>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</si>
  <si>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</si>
  <si>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</si>
  <si>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</si>
  <si>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</si>
  <si>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</si>
  <si>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</si>
  <si>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</si>
  <si>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</si>
  <si>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</si>
  <si>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</si>
  <si>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</si>
  <si>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</si>
  <si>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</si>
  <si>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</si>
  <si>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</si>
  <si>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</si>
  <si>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</si>
  <si>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</si>
  <si>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</si>
  <si>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</si>
  <si>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</si>
  <si>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</si>
  <si>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</si>
  <si>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</si>
  <si>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</si>
  <si>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</si>
  <si>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</si>
  <si>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</si>
  <si>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</si>
  <si>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</si>
  <si>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</si>
  <si>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</si>
  <si>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</si>
  <si>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</si>
  <si>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</si>
  <si>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</si>
  <si>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</si>
  <si>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</si>
  <si>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</si>
  <si>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</si>
  <si>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</si>
  <si>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</si>
  <si>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</si>
  <si>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</si>
  <si>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</si>
  <si>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</si>
  <si>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</si>
  <si>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</si>
  <si>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</si>
  <si>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</si>
  <si>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</si>
  <si>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</si>
  <si>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</si>
  <si>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</si>
  <si>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</si>
  <si>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</si>
  <si>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</si>
  <si>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</si>
  <si>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</si>
  <si>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</si>
  <si>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</si>
  <si>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</si>
  <si>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</si>
  <si>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</si>
  <si>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</si>
  <si>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</si>
  <si>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</si>
  <si>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</si>
  <si>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</si>
  <si>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</si>
  <si>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</si>
  <si>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</si>
  <si>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</si>
  <si>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</si>
  <si>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</si>
  <si>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</si>
  <si>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</si>
  <si>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</si>
  <si>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</si>
  <si>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</si>
  <si>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</si>
  <si>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</si>
  <si>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</si>
  <si>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</si>
  <si>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</si>
  <si>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</si>
  <si>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</si>
  <si>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</si>
  <si>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</si>
  <si>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</si>
  <si>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</si>
  <si>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</si>
  <si>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</si>
  <si>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</si>
  <si>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</si>
  <si>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</si>
  <si>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</si>
  <si>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</si>
  <si>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</si>
  <si>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</si>
  <si>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</si>
  <si>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</si>
  <si>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</si>
  <si>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</si>
  <si>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</si>
  <si>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</si>
  <si>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</si>
  <si>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</si>
  <si>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</si>
  <si>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</si>
  <si>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</si>
  <si>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</si>
  <si>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</si>
  <si>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</si>
  <si>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</si>
  <si>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</si>
  <si>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</si>
  <si>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</si>
  <si>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</si>
  <si>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</si>
  <si>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</si>
  <si>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</si>
  <si>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</si>
  <si>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</si>
  <si>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</si>
  <si>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</si>
  <si>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</si>
  <si>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</si>
  <si>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</si>
  <si>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</si>
  <si>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</si>
  <si>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</si>
  <si>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</si>
  <si>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</si>
  <si>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</si>
  <si>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</si>
  <si>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</si>
  <si>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</si>
  <si>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</si>
  <si>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</si>
  <si>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</si>
  <si>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</si>
  <si>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</si>
  <si>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</si>
  <si>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</si>
  <si>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</si>
  <si>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</si>
  <si>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</si>
  <si>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</si>
  <si>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</si>
  <si>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</si>
  <si>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</si>
  <si>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</si>
  <si>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</si>
  <si>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</si>
  <si>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</si>
  <si>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</si>
  <si>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</si>
  <si>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</si>
  <si>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</si>
  <si>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</si>
  <si>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</si>
  <si>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</si>
  <si>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</si>
  <si>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</si>
  <si>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</si>
  <si>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</si>
  <si>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</si>
  <si>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</si>
  <si>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</si>
  <si>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</si>
  <si>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</si>
  <si>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</si>
  <si>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</si>
  <si>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</si>
  <si>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</si>
  <si>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</si>
  <si>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</si>
  <si>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</si>
  <si>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</si>
  <si>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</si>
  <si>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</si>
  <si>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</si>
  <si>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</si>
  <si>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</si>
  <si>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</si>
  <si>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</si>
  <si>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</si>
  <si>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</si>
  <si>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</si>
  <si>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</si>
  <si>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</si>
  <si>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</si>
  <si>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</si>
  <si>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</si>
  <si>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</si>
  <si>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</si>
  <si>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</si>
  <si>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</si>
  <si>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</si>
  <si>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</si>
  <si>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</si>
  <si>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</si>
  <si>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</si>
  <si>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</si>
  <si>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</si>
  <si>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</si>
  <si>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</si>
  <si>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</si>
  <si>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</si>
  <si>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</si>
  <si>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</si>
  <si>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</si>
  <si>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</si>
  <si>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</si>
  <si>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</si>
  <si>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</si>
  <si>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</si>
  <si>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</si>
  <si>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</si>
  <si>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</si>
  <si>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</si>
  <si>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</si>
  <si>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</si>
  <si>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</si>
  <si>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</si>
  <si>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</si>
  <si>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</si>
  <si>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</si>
  <si>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</si>
  <si>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</si>
  <si>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</si>
  <si>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</si>
  <si>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</si>
  <si>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</si>
  <si>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</si>
  <si>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</si>
  <si>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</si>
  <si>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</si>
  <si>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</si>
  <si>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</si>
  <si>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</si>
  <si>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</si>
  <si>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</si>
  <si>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</si>
  <si>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</si>
  <si>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</si>
  <si>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</si>
  <si>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</si>
  <si>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</si>
  <si>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</si>
  <si>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</si>
  <si>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</si>
  <si>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</si>
  <si>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</si>
  <si>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</si>
  <si>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</si>
  <si>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</si>
  <si>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</si>
  <si>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</si>
  <si>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</si>
  <si>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</si>
  <si>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</si>
  <si>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</si>
  <si>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</si>
  <si>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</si>
  <si>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</si>
  <si>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</si>
  <si>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</si>
  <si>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</si>
  <si>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</si>
  <si>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</si>
  <si>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</si>
  <si>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</si>
  <si>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</si>
  <si>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</si>
  <si>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</si>
  <si>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</si>
  <si>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</si>
  <si>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</si>
  <si>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</si>
  <si>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</si>
  <si>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</si>
  <si>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</si>
  <si>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</si>
  <si>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</si>
  <si>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</si>
  <si>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</si>
  <si>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</si>
  <si>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</si>
  <si>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</si>
  <si>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</si>
  <si>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</si>
  <si>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</si>
  <si>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</si>
  <si>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</si>
  <si>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</si>
  <si>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</si>
  <si>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</si>
  <si>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</si>
  <si>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</si>
  <si>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</si>
  <si>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</si>
  <si>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</si>
  <si>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</si>
  <si>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</si>
  <si>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</si>
  <si>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</si>
  <si>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</si>
  <si>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</si>
  <si>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</si>
  <si>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</si>
  <si>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</si>
  <si>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</si>
  <si>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</si>
  <si>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</si>
  <si>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</si>
  <si>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</si>
  <si>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</si>
  <si>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</si>
  <si>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</si>
  <si>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</si>
  <si>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</si>
  <si>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</si>
  <si>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</si>
  <si>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</si>
  <si>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</si>
  <si>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</si>
  <si>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</si>
  <si>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</si>
  <si>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</si>
  <si>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</si>
  <si>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</si>
  <si>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</si>
  <si>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</si>
  <si>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</si>
  <si>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</si>
  <si>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</si>
  <si>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</si>
  <si>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</si>
  <si>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</si>
  <si>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</si>
  <si>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</si>
  <si>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</si>
  <si>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</si>
  <si>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</si>
  <si>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</si>
  <si>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</si>
  <si>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</si>
  <si>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</si>
  <si>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</si>
  <si>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</si>
  <si>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</si>
  <si>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</si>
  <si>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</si>
  <si>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</si>
  <si>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</si>
  <si>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</si>
  <si>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</si>
  <si>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</si>
  <si>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</si>
  <si>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</si>
  <si>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</si>
  <si>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</si>
  <si>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</si>
  <si>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</si>
  <si>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</si>
  <si>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</si>
  <si>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</si>
  <si>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</si>
  <si>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</si>
  <si>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</si>
  <si>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</si>
  <si>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</si>
  <si>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</si>
  <si>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</si>
  <si>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</si>
  <si>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</si>
  <si>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</si>
  <si>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</si>
  <si>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</si>
  <si>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</si>
  <si>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</si>
  <si>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</si>
  <si>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</si>
  <si>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</si>
  <si>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</si>
  <si>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</si>
  <si>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</si>
  <si>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</si>
  <si>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</si>
  <si>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</si>
  <si>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</si>
  <si>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</si>
  <si>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</si>
  <si>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</si>
  <si>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</si>
  <si>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</si>
  <si>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</si>
  <si>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</si>
  <si>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</si>
  <si>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</si>
  <si>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</si>
  <si>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</si>
  <si>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</si>
  <si>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</si>
  <si>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</si>
  <si>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</si>
  <si>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</si>
  <si>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</si>
  <si>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</si>
  <si>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</si>
  <si>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</si>
  <si>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</si>
  <si>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</si>
  <si>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</si>
  <si>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</si>
  <si>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</si>
  <si>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</si>
  <si>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</si>
  <si>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</si>
  <si>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</si>
  <si>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</si>
  <si>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</si>
  <si>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</si>
  <si>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</si>
  <si>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</si>
  <si>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</si>
  <si>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</si>
  <si>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</si>
  <si>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</si>
  <si>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</si>
  <si>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</si>
  <si>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</si>
  <si>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</si>
  <si>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</si>
  <si>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</si>
  <si>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</si>
  <si>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</si>
  <si>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</si>
  <si>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</si>
  <si>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</si>
  <si>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</si>
  <si>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</si>
  <si>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</si>
  <si>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</si>
  <si>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</si>
  <si>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</si>
  <si>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</si>
  <si>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</si>
  <si>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</si>
  <si>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</si>
  <si>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</si>
  <si>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</si>
  <si>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</si>
  <si>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</si>
  <si>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</si>
  <si>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</si>
  <si>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</si>
  <si>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</si>
  <si>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</si>
  <si>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</si>
  <si>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</si>
  <si>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</si>
  <si>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</si>
  <si>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</si>
  <si>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</si>
  <si>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</si>
  <si>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</si>
  <si>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</si>
  <si>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</si>
  <si>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</si>
  <si>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</si>
  <si>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</si>
  <si>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</si>
  <si>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</si>
  <si>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</si>
  <si>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</si>
  <si>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</si>
  <si>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</si>
  <si>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</si>
  <si>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</si>
  <si>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</si>
  <si>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</si>
  <si>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</si>
  <si>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</si>
  <si>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</si>
  <si>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</si>
  <si>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</si>
  <si>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</si>
  <si>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</si>
  <si>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</si>
  <si>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</si>
  <si>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</si>
  <si>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</si>
  <si>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</si>
  <si>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</si>
  <si>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</si>
  <si>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</si>
  <si>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</si>
  <si>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</si>
  <si>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</si>
  <si>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</si>
  <si>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</si>
  <si>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</si>
  <si>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</si>
  <si>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</si>
  <si>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</si>
  <si>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</si>
  <si>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</si>
  <si>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</si>
  <si>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</si>
  <si>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</si>
  <si>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</si>
  <si>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</si>
  <si>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</si>
  <si>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</si>
  <si>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</si>
  <si>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</si>
  <si>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</si>
  <si>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</si>
  <si>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</si>
  <si>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</si>
  <si>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</si>
  <si>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</si>
  <si>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</si>
  <si>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</si>
  <si>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</si>
  <si>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</si>
  <si>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</si>
  <si>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</si>
  <si>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</si>
  <si>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</si>
  <si>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</si>
  <si>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</si>
  <si>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</si>
  <si>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</si>
  <si>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</si>
  <si>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</si>
  <si>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</si>
  <si>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</si>
  <si>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</si>
  <si>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</si>
  <si>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</si>
  <si>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</si>
  <si>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</si>
  <si>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</si>
  <si>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</si>
  <si>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</si>
  <si>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</si>
  <si>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</si>
  <si>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</si>
  <si>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</si>
  <si>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</si>
  <si>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</si>
  <si>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</si>
  <si>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</si>
  <si>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</si>
  <si>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</si>
  <si>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</si>
  <si>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</si>
  <si>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</si>
  <si>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</si>
  <si>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</si>
  <si>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</si>
  <si>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</si>
  <si>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</si>
  <si>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</si>
  <si>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</si>
  <si>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</si>
  <si>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</si>
  <si>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</si>
  <si>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</si>
  <si>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</si>
  <si>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</si>
  <si>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</si>
  <si>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</si>
  <si>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</si>
  <si>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</si>
  <si>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</si>
  <si>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</si>
  <si>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</si>
  <si>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</si>
  <si>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</si>
  <si>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</si>
  <si>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</si>
  <si>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</si>
  <si>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</si>
  <si>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</si>
  <si>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</si>
  <si>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</si>
  <si>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</si>
  <si>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</si>
  <si>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</si>
  <si>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</si>
  <si>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</si>
  <si>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</si>
  <si>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</si>
  <si>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</si>
  <si>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</si>
  <si>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</si>
  <si>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</si>
  <si>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</si>
  <si>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</si>
  <si>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</si>
  <si>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</si>
  <si>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</si>
  <si>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</si>
  <si>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</si>
  <si>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</si>
  <si>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</si>
  <si>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</si>
  <si>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</si>
  <si>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</si>
  <si>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</si>
  <si>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</si>
  <si>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</si>
  <si>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</si>
  <si>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</si>
  <si>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</si>
  <si>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</si>
  <si>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</si>
  <si>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</si>
  <si>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</si>
  <si>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</si>
  <si>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</si>
  <si>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</si>
  <si>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</si>
  <si>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</si>
  <si>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</si>
  <si>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</si>
  <si>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</si>
  <si>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</si>
  <si>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</si>
  <si>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</si>
  <si>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</si>
  <si>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</si>
  <si>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</si>
  <si>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</si>
  <si>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</si>
  <si>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</si>
  <si>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</si>
  <si>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</si>
  <si>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</si>
  <si>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</si>
  <si>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</si>
  <si>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</si>
  <si>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</si>
  <si>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</si>
  <si>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</si>
  <si>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</si>
  <si>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</si>
  <si>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</si>
  <si>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</si>
  <si>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</si>
  <si>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</si>
  <si>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</si>
  <si>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</si>
  <si>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</si>
  <si>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</si>
  <si>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</si>
  <si>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</si>
  <si>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</si>
  <si>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</si>
  <si>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</si>
  <si>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</si>
  <si>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</si>
  <si>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</si>
  <si>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</si>
  <si>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</si>
  <si>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</si>
  <si>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</si>
  <si>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</si>
  <si>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</si>
  <si>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</si>
  <si>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</si>
  <si>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</si>
  <si>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</si>
  <si>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</si>
  <si>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</si>
  <si>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</si>
  <si>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</si>
  <si>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</si>
  <si>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</si>
  <si>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</si>
  <si>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</si>
  <si>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</si>
  <si>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</si>
  <si>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</si>
  <si>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</si>
  <si>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</si>
  <si>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</si>
  <si>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</si>
  <si>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</si>
  <si>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</si>
  <si>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</si>
  <si>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</si>
  <si>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</si>
  <si>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</si>
  <si>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</si>
  <si>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</si>
  <si>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</si>
  <si>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</si>
  <si>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</si>
  <si>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</si>
  <si>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</si>
  <si>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</si>
  <si>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</si>
  <si>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</si>
  <si>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</si>
  <si>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</si>
  <si>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</si>
  <si>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</si>
  <si>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</si>
  <si>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</si>
  <si>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</si>
  <si>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</si>
  <si>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</si>
  <si>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</si>
  <si>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</si>
  <si>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</si>
  <si>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</si>
  <si>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</si>
  <si>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</si>
  <si>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</si>
  <si>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</si>
  <si>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</si>
  <si>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</si>
  <si>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</si>
  <si>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</si>
  <si>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</si>
  <si>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</si>
  <si>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</si>
  <si>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</si>
  <si>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</si>
  <si>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</si>
  <si>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</si>
  <si>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</si>
  <si>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</si>
  <si>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</si>
  <si>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</si>
  <si>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</si>
  <si>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</si>
  <si>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</si>
  <si>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</si>
  <si>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</si>
  <si>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</si>
  <si>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</si>
  <si>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</si>
  <si>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</si>
  <si>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</si>
  <si>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</si>
  <si>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</si>
  <si>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</si>
  <si>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</si>
  <si>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</si>
  <si>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</si>
  <si>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</si>
  <si>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</si>
  <si>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</si>
  <si>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</si>
  <si>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</si>
  <si>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</si>
  <si>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</si>
  <si>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</si>
  <si>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</si>
  <si>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</si>
  <si>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</si>
  <si>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</si>
  <si>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</si>
  <si>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</si>
  <si>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</si>
  <si>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</si>
  <si>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</si>
  <si>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</si>
  <si>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</si>
  <si>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</si>
  <si>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</si>
  <si>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</si>
  <si>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</si>
  <si>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</si>
  <si>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</si>
  <si>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</si>
  <si>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</si>
  <si>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</si>
  <si>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</si>
  <si>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</si>
  <si>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</si>
  <si>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</si>
  <si>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</si>
  <si>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</si>
  <si>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</si>
  <si>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</si>
  <si>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</si>
  <si>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</si>
  <si>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</si>
  <si>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</si>
  <si>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</si>
  <si>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</si>
  <si>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</si>
  <si>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</si>
  <si>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</si>
  <si>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</si>
  <si>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</si>
  <si>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</si>
  <si>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</si>
  <si>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</si>
  <si>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</si>
  <si>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</si>
  <si>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</si>
  <si>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</si>
  <si>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</si>
  <si>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</si>
  <si>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</si>
  <si>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</si>
  <si>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</si>
  <si>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</si>
  <si>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</si>
  <si>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</si>
  <si>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</si>
  <si>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</si>
  <si>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</si>
  <si>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</si>
  <si>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</si>
  <si>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</si>
  <si>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</si>
  <si>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</si>
  <si>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</si>
  <si>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</si>
  <si>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</si>
  <si>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</si>
  <si>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</si>
  <si>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</si>
  <si>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</si>
  <si>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</si>
  <si>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</si>
  <si>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</si>
  <si>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</si>
  <si>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</si>
  <si>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</si>
  <si>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</si>
  <si>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</si>
  <si>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</si>
  <si>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</si>
  <si>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</si>
  <si>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</si>
  <si>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</si>
  <si>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</si>
  <si>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</si>
  <si>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</si>
  <si>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</si>
  <si>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</si>
  <si>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</si>
  <si>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</si>
  <si>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</si>
  <si>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</si>
  <si>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</si>
  <si>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</si>
  <si>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</si>
  <si>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</si>
  <si>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</si>
  <si>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</si>
  <si>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</si>
  <si>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</si>
  <si>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</si>
  <si>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</si>
  <si>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</si>
  <si>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</si>
  <si>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</si>
  <si>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</si>
  <si>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</si>
  <si>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</si>
  <si>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</si>
  <si>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</si>
  <si>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</si>
  <si>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</si>
  <si>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</si>
  <si>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</si>
  <si>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</si>
  <si>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</si>
  <si>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</si>
  <si>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</si>
  <si>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</si>
  <si>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</si>
  <si>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</si>
  <si>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</si>
  <si>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</si>
  <si>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</si>
  <si>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</si>
  <si>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</si>
  <si>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</si>
  <si>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</si>
  <si>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</si>
  <si>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</si>
  <si>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</si>
  <si>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</si>
  <si>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</si>
  <si>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</si>
  <si>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</si>
  <si>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</si>
  <si>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</si>
  <si>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</si>
  <si>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</si>
  <si>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</si>
  <si>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</si>
  <si>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</si>
  <si>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</si>
  <si>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</si>
  <si>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</si>
  <si>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</si>
  <si>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</si>
  <si>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</si>
  <si>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</si>
  <si>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</si>
  <si>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</si>
  <si>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</si>
  <si>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</si>
  <si>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</si>
  <si>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</si>
  <si>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</si>
  <si>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</si>
  <si>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</si>
  <si>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</si>
  <si>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</si>
  <si>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</si>
  <si>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</si>
  <si>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</si>
  <si>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</si>
  <si>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</si>
  <si>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</si>
  <si>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</si>
  <si>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</si>
  <si>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</si>
  <si>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</si>
  <si>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</si>
  <si>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</si>
  <si>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</si>
  <si>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</si>
  <si>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</si>
  <si>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</si>
  <si>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</si>
  <si>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</si>
  <si>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</si>
  <si>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</si>
  <si>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</si>
  <si>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</si>
  <si>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</si>
  <si>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</si>
  <si>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</si>
  <si>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</si>
  <si>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</si>
  <si>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</si>
  <si>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</si>
  <si>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</si>
  <si>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</si>
  <si>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</si>
  <si>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</si>
  <si>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</si>
  <si>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</si>
  <si>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</si>
  <si>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</si>
  <si>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</si>
  <si>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</si>
  <si>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</si>
  <si>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</si>
  <si>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</si>
  <si>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</si>
  <si>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</si>
  <si>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</si>
  <si>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</si>
  <si>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</si>
  <si>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</si>
  <si>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</si>
  <si>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</si>
  <si>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</si>
  <si>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</si>
  <si>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</si>
  <si>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</si>
  <si>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</si>
  <si>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</si>
  <si>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</si>
  <si>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</si>
  <si>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</si>
  <si>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</si>
  <si>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</si>
  <si>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</si>
  <si>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</si>
  <si>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</si>
  <si>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</si>
  <si>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</si>
  <si>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</si>
  <si>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</si>
  <si>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</si>
  <si>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</si>
  <si>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</si>
  <si>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</si>
  <si>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</si>
  <si>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</si>
  <si>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</si>
  <si>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</si>
  <si>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</si>
  <si>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</si>
  <si>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</si>
  <si>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</si>
  <si>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</si>
  <si>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</si>
  <si>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</si>
  <si>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</si>
  <si>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</si>
  <si>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</si>
  <si>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</si>
  <si>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</si>
  <si>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</si>
  <si>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</si>
  <si>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</si>
  <si>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</si>
  <si>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</si>
  <si>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</si>
  <si>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</si>
  <si>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</si>
  <si>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</si>
  <si>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</si>
  <si>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</si>
  <si>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</si>
  <si>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</si>
  <si>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</si>
  <si>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</si>
  <si>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</si>
  <si>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</si>
  <si>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</si>
  <si>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</si>
  <si>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</si>
  <si>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</si>
  <si>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</si>
  <si>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</si>
  <si>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</si>
  <si>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</si>
  <si>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</si>
  <si>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</si>
  <si>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</si>
  <si>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</si>
  <si>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</si>
  <si>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</si>
  <si>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</si>
  <si>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</si>
  <si>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</si>
  <si>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</si>
  <si>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</si>
  <si>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</si>
  <si>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</si>
  <si>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</si>
  <si>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</si>
  <si>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</si>
  <si>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</si>
  <si>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</si>
  <si>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</si>
  <si>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</si>
  <si>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</si>
  <si>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</si>
  <si>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</si>
  <si>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</si>
  <si>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</si>
  <si>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</si>
  <si>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</si>
  <si>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</si>
  <si>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</si>
  <si>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</si>
  <si>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</si>
  <si>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</si>
  <si>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</si>
  <si>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</si>
  <si>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</si>
  <si>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</si>
  <si>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</si>
  <si>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</si>
  <si>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</si>
  <si>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</si>
  <si>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</si>
  <si>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</si>
  <si>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</si>
  <si>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</si>
  <si>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</si>
  <si>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</si>
  <si>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</si>
  <si>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</si>
  <si>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</si>
  <si>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</si>
  <si>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</si>
  <si>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</si>
  <si>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</si>
  <si>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</si>
  <si>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</si>
  <si>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</si>
  <si>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</si>
  <si>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</si>
  <si>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</si>
  <si>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</si>
  <si>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</si>
  <si>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</si>
  <si>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</si>
  <si>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</si>
  <si>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</si>
  <si>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</si>
  <si>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</si>
  <si>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</si>
  <si>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</si>
  <si>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</si>
  <si>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</si>
  <si>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</si>
  <si>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</si>
  <si>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</si>
  <si>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</si>
  <si>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</si>
  <si>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</si>
  <si>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</si>
  <si>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</si>
  <si>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</si>
  <si>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</si>
  <si>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</si>
  <si>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</si>
  <si>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</si>
  <si>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</si>
  <si>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</si>
  <si>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</si>
  <si>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</si>
  <si>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</si>
  <si>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</si>
  <si>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</si>
  <si>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</si>
  <si>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</si>
  <si>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</si>
  <si>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</si>
  <si>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</si>
  <si>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ALCALDIA MUNICIPAL DE BAJO BAUDO</t>
  </si>
  <si>
    <t>CORPORACIÓN CHOCO JOVEN CON SU PROYECTO CENTRO EDUCATIVO PACIFICO (CEPA)</t>
  </si>
  <si>
    <t>ENERPSCIFIC    S.A.S  E.S.P</t>
  </si>
  <si>
    <t>CONSEJO COMUNITARIO YUTO GIGUDA</t>
  </si>
  <si>
    <t>ALCALDIA DEL LITORAL DEL SAN JUAN</t>
  </si>
  <si>
    <t>ALCALDIA DEL MUNICIPIO DE CONDOTO</t>
  </si>
  <si>
    <t>ELECTRO LITORAL  F.J.M       S.A.S</t>
  </si>
  <si>
    <t xml:space="preserve">INSTITUTO COLOMBIANO DE BIENESTAR FAMILIAR </t>
  </si>
  <si>
    <t>009-2018</t>
  </si>
  <si>
    <t>006-2017</t>
  </si>
  <si>
    <t>CAC-004 DEL 2017</t>
  </si>
  <si>
    <t>MBBLPN-001-2018</t>
  </si>
  <si>
    <t>CS-0035</t>
  </si>
  <si>
    <t>MBBSAMC-002-2019</t>
  </si>
  <si>
    <t>CS-0012</t>
  </si>
  <si>
    <t>125</t>
  </si>
  <si>
    <t>99</t>
  </si>
  <si>
    <t>107</t>
  </si>
  <si>
    <t>108</t>
  </si>
  <si>
    <t>124</t>
  </si>
  <si>
    <t>158</t>
  </si>
  <si>
    <t>370</t>
  </si>
  <si>
    <t>AUNAR ESFUERZOS TECNICOS ADMINISTRATIVOS Y FINANCIEROS ATENCION, ASISTENCION TECNICA, SEGUIMIENTO Y FORTALECIMIENTO A LOS PROGRAMAS DE PRIMERA INAFANCIA  QUE HACEN PRESENCIA EN EL MUNICIPIO DE BAJO BAUDO</t>
  </si>
  <si>
    <t>AUNAR ESFUERZOS TECNICOS ADMINISTRATIVOS Y FINANCIEROS ATENCION, ASISTENCION TECNICA, SEGUIMIENTO Y FORTALECIMIENTO A LOS PROGRAMAS DE PRIMERA INFANCIA EN PREESCOLAR  QUE HACEN PRESENCIA EN EL PIZARRO  BAJO BAUDO - ZONA URBANA</t>
  </si>
  <si>
    <t>AUNAR ESFUERZOS TECNICOS ADMINISTRATIVOS Y FINANCIEROS ATENCION, ASISTENCION TECNICA, SEGUIMIENTO Y FORTALECIMIENTO A LOS PROGRAMAS DE PRIMERA INAFANCIA  QUE HACEN PRESENCIA EN EL MUNICIPIO DE BAJO BAUDO, EN POLITICA DE PREVENCION Y/O ATNECION INTEGRAL FORTALECIMIENTO DE DEBERES Y DERECHOS DE LA FAMILIA, RESTITUCIONES DE DERECHO Y PILARES DE EDUCACION INICIAL</t>
  </si>
  <si>
    <t>AUNAR ESFUERZOS TECNICOS ADMINISTRATIVOS Y FINANCIEROS PARA LA IMPLEMENTACION DE PROGRAMA DE APOYO A LA PRESTACION DEL SERVICIO DE ATENCION ALA PRIMERA INFANCIA PRESCOLAR Y ENTREGAS DE INSUMOS MATERIAL PEDAGOGICO QUE POTENCIE SU DESARROLLO EN LOS DISTINTOS GRADOS DE TRANSICION  EN EL MUNICPIO DE BAJO BAUDO</t>
  </si>
  <si>
    <t>REALIZAR FORTALECIMIENTO AL PREESCOLAR FAVORECIENDO LA COMUNICACIÓN ASERTIVA Y LOS PROCESOS DE ARTICULACIÓN ENTRE LOS PADRES DE FAMILIA, INSTITUCIONES GUBERNAMENTALES ENCARGADOS DE LA PROTECCIÓN DE PRIMERA INFANCIA, DIRECTIVAS, DOCENTES, ADMINISTRATIVOS, QUE PERMITAN EL TRÁNSITO ARMONICO A LA EDUCACIÓN FORMAL DE LOS NIÑOS Y NIÑAS DEL CENTRO EDUCATIVO PACIFICO (CEPA) DEL MUNICIPIO DE QUIBDÓ DEPARTAMENTO DEL CHOCO.</t>
  </si>
  <si>
    <t>PRESTACIÓN DE SERVICIOS PARA LA ATENCIÓN INTEGRAL Y FORTALECIMIENTO A LA PRIMERA INFANCIA MEDIANTE EL SEGUIMIENTO AL ESTADO NUTRICIONAL, ACCIONES PEDAGÓGICAS INTENCIONADAS, ACOMPAÑAMIENTO A LAS FAMILIAS QUE POTENCIEN EL DESARROLLO DE LOS NIÑOS Y NIÑAS DESDE SU CONCEPCIÓN HASTA LOS CINCO AÑOS EN LAS COMUNIDADES RURALES DEL MUNICIPIO DE CONDOTO.</t>
  </si>
  <si>
    <t>PLANEAR  ESTRATEGIAS COMUNITARIA QUE POTENCIEN LA INCLUSIÓN DE LOS AMBIENTES PROTECTORES PARA LOS NIÑOS Y NIÑAS QUE FAVOREZCAN EL DESARROLLO INTEGRAL DE LA PRIMERA INFANCIA, LOS DERECHOS Y SUS REALIZACIONES DESDE LA GESTACIÓN, EN COHERENCIA CON LOS PRECEPTOS DE LA EDUCACIÓN INICIAL, INCLUYENDO A LAS ENTIDADES, ORGANIZACIONES, NIÑOS Y NIÑAS, FAMILIAS, LA COMUNIDAD Y LAS REDES DE APOYO DE MANERA QUE SE ARTICULEN ACCIONES COMUNITARIAS ENFOCADAS EN EL DESARROLLO INTEGRAL DE LA PRIMERA INFANCIA EN YUTO- MUNICIPIO DEL ATRATO</t>
  </si>
  <si>
    <t>ACOMPAÑAR LAS TRANSICIONES EFECTIVAS Y ARMÓNICAS DE LOS NIÑOS Y LAS NIÑAS EN ENTORNO EDUCATIVO REALIZADO FORTALECIMIENTO AL PREESCOLAR FAVORECIENDO LA COMUNICACIÓN ASERTIVA Y LOS PROCESOS DE ARTICULACIÓN ENTRE LOS PADRES DE FAMILIA, INSTITUCIONES GUBERNAMENTALES ENCARGADOS DE LA PROTECCIÓN DE PRIMERA INFANCIA, DIRECTIVAS, DOCENTES, ADMINISTRATIVOS, DE LOS NIÑOS Y NIÑAS DEL CENTRO EDUCATIVO PACIFICO (CEPA) DEL MUNICIPIO DE QUIBDÓ DEPARTAMENTO DEL CHOCO.</t>
  </si>
  <si>
    <t>PROYECTO DE ASISTENCIA TÉCNICA, SEGUIMIENTO Y FORTALECIMIENTO A LOS PROGRAMAS DE PRIMERA INFANCIA QUE HACEN PRESENCIA EN EL MUNICIPIO DE CONDOTO, EN POLÍTICA DE PREVENCIÓN Y /O ATENCIÓN INTEGRAL A LA PRIMERA INFANCIA, FORTALECIMIENTO DE DEBERES Y DERECHO DE LAS FAMILIAS, RESTITUCIÓN DE DERECHOS Y LOS PILARES DE LA EDUCACIÓN INICIAL.</t>
  </si>
  <si>
    <t xml:space="preserve">ATENCIÓN Y FORTALECIMIENTO A LOS  NIÑOS Y NIÑAS DE PRIMERA INFANCIA QUE INGRESAN A LOS GRADOS DE TRANSICIÓN POR MEDIO DE LA POTENCIACIÓN DE AMBIENTES ENRIQUECIDOS DE APRENDIZAJE, ENTORNOS PROTECTORES, LOS PILARES DE LA EDUCACIÓN INICIAL, LAS INTENCIONALIDADES PEDAGÓGICAS, ACOMPAÑAMIENTO PSICOSOCIAL Y FAMILIAR, COMO ESTRATEGIAS  METODOLÓGICAS PARA LA ADAPTACIÓN Y BUEN COMIENZO A LA EDUCACIÓN FORMAL DE LOS NIÑOS Y NIÑAS QUE INGRESAN AL GRADO DE PRESCOLAR EN LAS INSTITUCIONES EDUCATIVAS DEL MUNICIPIO EL LITORAL DEL SAN JUAN </t>
  </si>
  <si>
    <t>EJECUTAR ESTRATEGIA COMUNITARIA QUE POTENCIEN LOS AMBIENTES PROTECTORES QUE FAVOREZCAN EL DESARROLLO INTEGRAL DE LA PRIMERA INFANCIA LOS DERECHOS Y SUS REALIZACIONES DESDE LA GESTACIÓN, EN COHERENCIA CON LOS PRECEPTOS DE LA EDUCACIÓN INICIAL, INVOLUCRANDO A LAS ENTIDADES, ORGANIZACIONES, NIÑOS Y NIÑAS, FAMILIAS, LA COMUNIDAD Y LAS REDES DE APOYO DE MANERA QUE SE ARTICULEN ACCIONES COMUNITARIAS ENFOCADAS EN EL DESARROLLO INTEGRAL DE LA PRIMERA INFANCIA EN YUTO- MUNICIPIO DEL ATRATO.</t>
  </si>
  <si>
    <t>ACOMPAÑAR LAS TRANSICIONES EFECTIVAS Y ARMÓNICAS DE LOS NIÑOS Y LAS NIÑAS EN ENTORNO EDUCATIVO REALIZADO FORTALECIMIENTO AL PREESCOLAR FAVORECIENDO LA COMUNICACIÓN ASERTIVA Y LOS PROCESOS DE ARTICULACIÓN ENTRE LOS PADRES DE FAMILIA, INSTITUCIONES GUBERNAMENTALES ENCARGADOS DE LA PROTECCIÓN DE PRIMERA INFANCIA, DIRECTIVAS, DOCENTES, ADMINISTRATIVOS, DE LOS NIÑOS Y NIÑAS DEL INSTITUTO POLITÉCNICO PACIFICO DEL MUNICIPIO DE QUIBDÓ DEPARTAMENTO DEL CHOCO.</t>
  </si>
  <si>
    <t>PROYECTO DE SEGUIMEINTO Y FORTALECIMIENTO A LOS PROGRAMAS DE PRIMERA INFANCIA QUE HACEN PRESENCIA EN EL MUNICIPIO DE CONDOTO, EN POLÍTICA DE PREVENCIÓN Y /O ATENCIÓN INTEGRAL, FORTALECIMIENTO DE DEBERES Y DERECHO DE LAS FAMILIAS, RESTITUCIÓN DE DERECHOS, LOS PILARES DE LA EDUCACIÓN INICIAL</t>
  </si>
  <si>
    <t>PRESTACIÓN DE SERVICIOS PARA LA CREACIÓN, ADECUACIÓN Y FORTALECIMIENTO DE AMBIENTES EDUCATIVOS Y PROTECTORES DE DESARROLLO INTEGRAL PARA LA PRIMERA INFANCIA, EN LOS HOGARES COMUNITARIOS DEL MUNICIPIO DEL LITORAL DEL SAN JUAN</t>
  </si>
  <si>
    <t>ACOMPAÑAR LAS TRANSICIONES EFECTIVAS Y ARMÓNICAS DE LOS NIÑOS Y LAS NIÑAS EN ENTORNO EDUCATIVO REALIZADO FORTALECIMIENTO AL PREESCOLAR FAVORECIENDO LA COMUNICACIÓN ASERTIVA Y LOS PROCESOS DE ARTICULACIÓN ENTRE LOS PADRES DE FAMILIA, INSTITUCIONES GUBERNAMENTALES ENCARGADOS DE LA PROTECCIÓN DE PRIMERA INFANCIA, DIRECTIVAS, DOCENTES, ADMINISTRATIVOS, DE LOS NIÑOS Y NIÑAS DEL CENTRO EDUCATIVO PACIFICO (CEPA) DEL MUNICIPIO DE QUIBDÓ DEPARTAMENTO DEL CHOCO</t>
  </si>
  <si>
    <t>DESAROLLAR ACTIVIDADES CON NIÑOS Y NIÑAS DE 0 A 5 AÑOS, MUJERES GESTANTES Y LACTANTES, SOBRE SEGURIDAD ALIMENTARIA, CAPACITACIONES Y TALLERES INDIVIDUALES, FAMILIARES Y COMUNITARIOS PARA LA  PREVENCION DE MALTRATO INFANTIL Y MITIGACION Y PREVENCION DE LA DESNUTRICION  EN LAS COMUNIDADES INDÍGENAS DEL MUNICIPIO DE LITORAL DE SAN JUAN  - CHOCO</t>
  </si>
  <si>
    <t>DESARROLLAR HABILIDAD Y DESTREZAS EN LA COMUNIDAD  QUE FORTALEZCAN LOS AMBIENTES PROTECTORES PARA LA NIÑEZ, QUE SE ESTABLEZCA UN ENTORNO SEGURO Y PROTECTOR LIBRE DE VIOLENCIA Y DONDE PUEDA EJERCES SUS DERECHOS DESDE LA GESTACIÓN, FAVORECIENDO EL DESARROLLO INTEGRAL DE LA PRIMERA INFANCIA EN COHERENCIA CON LOS PRECEPTOS DE LA EDUCACIÓN INICIAL, INVOLUCRANDO A LAS ENTIDADES, ORGANIZACIONES, NIÑOS Y NIÑAS, FAMILIAS, LA COMUNIDAD Y LAS REDES DE APOYO DE MANERA QUE SE ARTICULEN ACCIONES COMUNITARIAS ENFOCADAS EN EL DESARROLLO INTEGRAL DE LA PRIMERA INFANCIA EN YUTO- MUNICIPIO DEL ATRATO</t>
  </si>
  <si>
    <t>REALIZAR ACOMPAÑAMIENTO Y SEGUIMIENTO EN LAS TRANSICIONES EFECTIVAS Y ARMÓNICAS DE LOS NIÑOS Y LAS NIÑAS EN ENTORNO EDUCATIVO REALIZADO FORTALECIMIENTO AL PREESCOLAR FAVORECIENDO LA COMUNICACIÓN ASERTIVA Y LOS PROCESOS DE ARTICULACIÓN ENTRE LOS PADRES DE FAMILIA, INSTITUCIONES GUBERNAMENTALES ENCARGADOS DE LA PROTECCIÓN DE PRIMERA INFANCIA, DIRECTIVAS, DOCENTES, ADMINISTRATIVOS, DE LOS NIÑOS Y NIÑAS DEL CENTRO EDUCATIVO PACIFICO (CEPA) DEL MUNICIPIO DE QUIBDÓ DEPARTAMENTO DEL CHOCO</t>
  </si>
  <si>
    <t>AUNAR ESFUERZO TECNICOS, ADMINISTRATIVOS Y FINANCIEROS PARA EL DESARROLLO DE ACTIVIDADES EDUCATIVAS Y DE FORMACIÓN, EN TEMAS DE LACTANCIA MATERNA EXCLUSIVA, SALUD, NUTRICIÓN, EDUCACIÓN, FORTALECIMIENTO FAMILIAR Y COMUNITARIO CON EL FIN DE CONTRIBUIR AL MEJORAMIENTO DEL ESTADO NUTRICIONAL DE LAS NIÑAS Y LOS NIÑOS DE 0 A 5 AÑOS, EN LAS COMUNIDADES INDÍGENAS DE  LITORAL DE SAN JUAN - CHOCO</t>
  </si>
  <si>
    <t>PRESTAR EL SERVICIO DE HOGARES INFANTILES -HI- DE CONFORMIDAD CON EL MANUAL OPERATIVO DE LA COMUNIDAD INSTITUCIONAL Y LAS DIRECTRICES ESTABLECIDAS POR EL ICBF, EN ARMONIA CON LA POLITICA DE ESTADO PARA EL DESARROLLO INTEGRAL DE LA PRIMERA INFANCIA DE CERO A SIEMPRE.</t>
  </si>
  <si>
    <t>PRESTAR EL SERVICIOS DE EDUCACION INCIAL EN EL MARCO DE LA ANTECION INTEGRAL EN LA MODALIDAD PROPIA E INTERCULTURAL PARA GRUPOS ETNICOS Y COMUNIDADES RURALES Y RURALES DISPERSAS, CON EL FIN DE PROMOVER EL DESARROLLO INTEGRAL DE LA PRIMERA INFANCIA CON CALIDAD, DE CONFORMIDAD CON LINEAMIENTOS, EL MANUAL OPERATIVO, LAS DIRECTRICES, PARAMETROS Y ESTANDARES ESTABLECIDOS POR EL ICBF</t>
  </si>
  <si>
    <t>PRESTAR EL SERVICIO DE ATENCION EDUCACION INICIAL  Y CUIDADO A NIÑOS Y NIÑAS MENORES DE CINCO (5) AÑOS, O HASTA SU INGRESO AL GRADO DE TRANSICION, CON EL FIN DE PROMOVER EL DESARROLLO INTEGRAL DE LA PRIMERA INFANCIA CON CALIDAD, DE CONFORMIDAD CON LINEAMIENTOS, EL MANUAL OPERATIVO, LAS DIRECTRICES, PARAMETROS Y ESTANDARES ESTABLECIDOS POR EL ICBF, EN EL MARCO DE LA ESTRATEGIA DE ATENCION INTEGRAL DE CERO A SIEMPRE</t>
  </si>
  <si>
    <t>PRESTAR EL SERVICIO DE EDUCACION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CENTROS DE DESARROLLO INFANTIL.</t>
  </si>
  <si>
    <t>QUIBDO</t>
  </si>
  <si>
    <t>NIZA HISLEYDYS MOSQUERA CORDOBA</t>
  </si>
  <si>
    <t>CARRERA 7 CALLE 28 PISO 2 EDIF CESAR CONTO</t>
  </si>
  <si>
    <t>fundapazcificovive@gmail.com</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</si>
  <si>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</si>
  <si>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316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</si>
  <si>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</si>
  <si>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2021-27-10001087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</si>
</sst>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I24" sqref="I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2728</v>
      </c>
      <c r="D15" s="35"/>
      <c r="E15" s="35"/>
      <c r="F15" s="5"/>
      <c r="G15" s="32" t="s">
        <v>1168</v>
      </c>
      <c r="H15" s="103" t="s">
        <v>628</v>
      </c>
      <c r="I15" s="32" t="s">
        <v>2624</v>
      </c>
      <c r="J15" s="108" t="s">
        <v>2626</v>
      </c>
      <c r="L15" s="207" t="s">
        <v>8</v>
      </c>
      <c r="M15" s="207"/>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900937890</v>
      </c>
      <c r="C20" s="5"/>
      <c r="D20" s="73"/>
      <c r="E20" s="5"/>
      <c r="F20" s="5"/>
      <c r="G20" s="5"/>
      <c r="H20" s="184"/>
      <c r="I20" s="146" t="s">
        <v>628</v>
      </c>
      <c r="J20" s="147" t="s">
        <v>657</v>
      </c>
      <c r="K20" s="148">
        <v>2349009950</v>
      </c>
      <c r="L20" s="149">
        <v>44243</v>
      </c>
      <c r="M20" s="149">
        <v>44561</v>
      </c>
      <c r="N20" s="134">
        <f>+(M20-L20)/30</f>
        <v>10.6</v>
      </c>
      <c r="O20" s="137"/>
      <c r="U20" s="133"/>
      <c r="V20" s="105">
        <f ca="1">NOW()</f>
        <v>44194.571529745372</v>
      </c>
      <c r="W20" s="105">
        <f ca="1">NOW()</f>
        <v>44194.571529745372</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FUNDACION PAZCIFICO VIVE</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2684</v>
      </c>
      <c r="E48" s="144">
        <v>43146</v>
      </c>
      <c r="F48" s="144">
        <v>43455</v>
      </c>
      <c r="G48" s="157">
        <f>IF(AND(E48&lt;&gt;"",F48&lt;&gt;""),((F48-E48)/30),"")</f>
        <v>10.3</v>
      </c>
      <c r="H48" s="114" t="s">
        <v>2698</v>
      </c>
      <c r="I48" s="113" t="s">
        <v>628</v>
      </c>
      <c r="J48" s="113" t="s">
        <v>636</v>
      </c>
      <c r="K48" s="116">
        <v>205018000</v>
      </c>
      <c r="L48" s="115" t="s">
        <v>1148</v>
      </c>
      <c r="M48" s="117">
        <v>1</v>
      </c>
      <c r="N48" s="115" t="s">
        <v>27</v>
      </c>
      <c r="O48" s="115" t="s">
        <v>26</v>
      </c>
      <c r="P48" s="78"/>
    </row>
    <row r="49" spans="1:16" s="6" customFormat="1" ht="24.75" customHeight="1" x14ac:dyDescent="0.25">
      <c r="A49" s="142">
        <v>2</v>
      </c>
      <c r="B49" s="111" t="s">
        <v>2676</v>
      </c>
      <c r="C49" s="124" t="s">
        <v>31</v>
      </c>
      <c r="D49" s="110" t="s">
        <v>2685</v>
      </c>
      <c r="E49" s="144">
        <v>42740</v>
      </c>
      <c r="F49" s="144">
        <v>43075</v>
      </c>
      <c r="G49" s="157">
        <f t="shared" ref="G49:G50" si="2">IF(AND(E49&lt;&gt;"",F49&lt;&gt;""),((F49-E49)/30),"")</f>
        <v>11.166666666666666</v>
      </c>
      <c r="H49" s="114" t="s">
        <v>2699</v>
      </c>
      <c r="I49" s="121" t="s">
        <v>628</v>
      </c>
      <c r="J49" s="113" t="s">
        <v>636</v>
      </c>
      <c r="K49" s="116">
        <v>106386370</v>
      </c>
      <c r="L49" s="124" t="s">
        <v>1148</v>
      </c>
      <c r="M49" s="117">
        <v>1</v>
      </c>
      <c r="N49" s="124" t="s">
        <v>27</v>
      </c>
      <c r="O49" s="124" t="s">
        <v>26</v>
      </c>
      <c r="P49" s="78"/>
    </row>
    <row r="50" spans="1:16" s="6" customFormat="1" ht="24.75" customHeight="1" x14ac:dyDescent="0.25">
      <c r="A50" s="142">
        <v>3</v>
      </c>
      <c r="B50" s="111" t="s">
        <v>2676</v>
      </c>
      <c r="C50" s="124" t="s">
        <v>31</v>
      </c>
      <c r="D50" s="110" t="s">
        <v>2686</v>
      </c>
      <c r="E50" s="144">
        <v>42786</v>
      </c>
      <c r="F50" s="144">
        <v>43089</v>
      </c>
      <c r="G50" s="157">
        <f t="shared" si="2"/>
        <v>10.1</v>
      </c>
      <c r="H50" s="119" t="s">
        <v>2700</v>
      </c>
      <c r="I50" s="121" t="s">
        <v>628</v>
      </c>
      <c r="J50" s="113" t="s">
        <v>636</v>
      </c>
      <c r="K50" s="116">
        <v>223300000</v>
      </c>
      <c r="L50" s="124" t="s">
        <v>1148</v>
      </c>
      <c r="M50" s="117">
        <v>1</v>
      </c>
      <c r="N50" s="124" t="s">
        <v>27</v>
      </c>
      <c r="O50" s="124" t="s">
        <v>26</v>
      </c>
      <c r="P50" s="78"/>
    </row>
    <row r="51" spans="1:16" s="6" customFormat="1" ht="24.75" customHeight="1" outlineLevel="1" x14ac:dyDescent="0.25">
      <c r="A51" s="142">
        <v>4</v>
      </c>
      <c r="B51" s="111" t="s">
        <v>2676</v>
      </c>
      <c r="C51" s="124" t="s">
        <v>31</v>
      </c>
      <c r="D51" s="110" t="s">
        <v>2687</v>
      </c>
      <c r="E51" s="144">
        <v>43108</v>
      </c>
      <c r="F51" s="144">
        <v>43455</v>
      </c>
      <c r="G51" s="157">
        <f t="shared" ref="G51:G107" si="3">IF(AND(E51&lt;&gt;"",F51&lt;&gt;""),((F51-E51)/30),"")</f>
        <v>11.566666666666666</v>
      </c>
      <c r="H51" s="114" t="s">
        <v>2701</v>
      </c>
      <c r="I51" s="121" t="s">
        <v>628</v>
      </c>
      <c r="J51" s="113" t="s">
        <v>636</v>
      </c>
      <c r="K51" s="116">
        <v>479220300</v>
      </c>
      <c r="L51" s="124" t="s">
        <v>1148</v>
      </c>
      <c r="M51" s="117">
        <v>1</v>
      </c>
      <c r="N51" s="124" t="s">
        <v>27</v>
      </c>
      <c r="O51" s="124" t="s">
        <v>26</v>
      </c>
      <c r="P51" s="78"/>
    </row>
    <row r="52" spans="1:16" s="7" customFormat="1" ht="24.75" customHeight="1" outlineLevel="1" x14ac:dyDescent="0.25">
      <c r="A52" s="143">
        <v>5</v>
      </c>
      <c r="B52" s="111" t="s">
        <v>2677</v>
      </c>
      <c r="C52" s="112" t="s">
        <v>32</v>
      </c>
      <c r="D52" s="110"/>
      <c r="E52" s="144">
        <v>42016</v>
      </c>
      <c r="F52" s="144">
        <v>42349</v>
      </c>
      <c r="G52" s="157">
        <f t="shared" si="3"/>
        <v>11.1</v>
      </c>
      <c r="H52" s="119" t="s">
        <v>2702</v>
      </c>
      <c r="I52" s="121" t="s">
        <v>628</v>
      </c>
      <c r="J52" s="113" t="s">
        <v>2721</v>
      </c>
      <c r="K52" s="116">
        <v>12000000</v>
      </c>
      <c r="L52" s="124" t="s">
        <v>1148</v>
      </c>
      <c r="M52" s="117">
        <v>1</v>
      </c>
      <c r="N52" s="124" t="s">
        <v>27</v>
      </c>
      <c r="O52" s="115" t="s">
        <v>1148</v>
      </c>
      <c r="P52" s="79"/>
    </row>
    <row r="53" spans="1:16" s="7" customFormat="1" ht="24.75" customHeight="1" outlineLevel="1" x14ac:dyDescent="0.25">
      <c r="A53" s="143">
        <v>6</v>
      </c>
      <c r="B53" s="111" t="s">
        <v>2678</v>
      </c>
      <c r="C53" s="124" t="s">
        <v>32</v>
      </c>
      <c r="D53" s="110"/>
      <c r="E53" s="144">
        <v>42009</v>
      </c>
      <c r="F53" s="144">
        <v>42356</v>
      </c>
      <c r="G53" s="157">
        <f t="shared" si="3"/>
        <v>11.566666666666666</v>
      </c>
      <c r="H53" s="119" t="s">
        <v>2703</v>
      </c>
      <c r="I53" s="121" t="s">
        <v>628</v>
      </c>
      <c r="J53" s="113" t="s">
        <v>642</v>
      </c>
      <c r="K53" s="116">
        <v>30500000</v>
      </c>
      <c r="L53" s="124" t="s">
        <v>1148</v>
      </c>
      <c r="M53" s="117">
        <v>1</v>
      </c>
      <c r="N53" s="124" t="s">
        <v>27</v>
      </c>
      <c r="O53" s="124" t="s">
        <v>1148</v>
      </c>
      <c r="P53" s="79"/>
    </row>
    <row r="54" spans="1:16" s="7" customFormat="1" ht="24.75" customHeight="1" outlineLevel="1" x14ac:dyDescent="0.25">
      <c r="A54" s="143">
        <v>7</v>
      </c>
      <c r="B54" s="111" t="s">
        <v>2679</v>
      </c>
      <c r="C54" s="124" t="s">
        <v>32</v>
      </c>
      <c r="D54" s="110"/>
      <c r="E54" s="144">
        <v>42408</v>
      </c>
      <c r="F54" s="144">
        <v>42727</v>
      </c>
      <c r="G54" s="157">
        <f t="shared" si="3"/>
        <v>10.633333333333333</v>
      </c>
      <c r="H54" s="114" t="s">
        <v>2704</v>
      </c>
      <c r="I54" s="121" t="s">
        <v>628</v>
      </c>
      <c r="J54" s="113" t="s">
        <v>633</v>
      </c>
      <c r="K54" s="118">
        <v>8500000</v>
      </c>
      <c r="L54" s="124" t="s">
        <v>1148</v>
      </c>
      <c r="M54" s="117">
        <v>1</v>
      </c>
      <c r="N54" s="124" t="s">
        <v>27</v>
      </c>
      <c r="O54" s="124" t="s">
        <v>1148</v>
      </c>
      <c r="P54" s="79"/>
    </row>
    <row r="55" spans="1:16" s="7" customFormat="1" ht="24.75" customHeight="1" outlineLevel="1" x14ac:dyDescent="0.25">
      <c r="A55" s="143">
        <v>8</v>
      </c>
      <c r="B55" s="111" t="s">
        <v>2677</v>
      </c>
      <c r="C55" s="124" t="s">
        <v>32</v>
      </c>
      <c r="D55" s="110"/>
      <c r="E55" s="144">
        <v>42380</v>
      </c>
      <c r="F55" s="144">
        <v>42713</v>
      </c>
      <c r="G55" s="157">
        <f t="shared" si="3"/>
        <v>11.1</v>
      </c>
      <c r="H55" s="114" t="s">
        <v>2705</v>
      </c>
      <c r="I55" s="121" t="s">
        <v>628</v>
      </c>
      <c r="J55" s="113" t="s">
        <v>2721</v>
      </c>
      <c r="K55" s="118">
        <v>14500000</v>
      </c>
      <c r="L55" s="124" t="s">
        <v>1148</v>
      </c>
      <c r="M55" s="117">
        <v>1</v>
      </c>
      <c r="N55" s="124" t="s">
        <v>27</v>
      </c>
      <c r="O55" s="124" t="s">
        <v>1148</v>
      </c>
      <c r="P55" s="79"/>
    </row>
    <row r="56" spans="1:16" s="7" customFormat="1" ht="24.75" customHeight="1" outlineLevel="1" x14ac:dyDescent="0.25">
      <c r="A56" s="143">
        <v>9</v>
      </c>
      <c r="B56" s="111" t="s">
        <v>2678</v>
      </c>
      <c r="C56" s="124" t="s">
        <v>32</v>
      </c>
      <c r="D56" s="110"/>
      <c r="E56" s="144">
        <v>42389</v>
      </c>
      <c r="F56" s="144">
        <v>42719</v>
      </c>
      <c r="G56" s="157">
        <f t="shared" si="3"/>
        <v>11</v>
      </c>
      <c r="H56" s="114" t="s">
        <v>2706</v>
      </c>
      <c r="I56" s="121" t="s">
        <v>628</v>
      </c>
      <c r="J56" s="113" t="s">
        <v>642</v>
      </c>
      <c r="K56" s="118">
        <v>38620000</v>
      </c>
      <c r="L56" s="124" t="s">
        <v>1148</v>
      </c>
      <c r="M56" s="117">
        <v>1</v>
      </c>
      <c r="N56" s="124" t="s">
        <v>27</v>
      </c>
      <c r="O56" s="124" t="s">
        <v>1148</v>
      </c>
      <c r="P56" s="79"/>
    </row>
    <row r="57" spans="1:16" s="7" customFormat="1" ht="24.75" customHeight="1" outlineLevel="1" x14ac:dyDescent="0.25">
      <c r="A57" s="143">
        <v>10</v>
      </c>
      <c r="B57" s="64" t="s">
        <v>2680</v>
      </c>
      <c r="C57" s="124" t="s">
        <v>31</v>
      </c>
      <c r="D57" s="63"/>
      <c r="E57" s="144">
        <v>42389</v>
      </c>
      <c r="F57" s="144">
        <v>42713</v>
      </c>
      <c r="G57" s="157">
        <f t="shared" si="3"/>
        <v>10.8</v>
      </c>
      <c r="H57" s="64" t="s">
        <v>2707</v>
      </c>
      <c r="I57" s="121" t="s">
        <v>628</v>
      </c>
      <c r="J57" s="63" t="s">
        <v>644</v>
      </c>
      <c r="K57" s="66">
        <v>19600000</v>
      </c>
      <c r="L57" s="124" t="s">
        <v>1148</v>
      </c>
      <c r="M57" s="117">
        <v>1</v>
      </c>
      <c r="N57" s="124" t="s">
        <v>27</v>
      </c>
      <c r="O57" s="124" t="s">
        <v>1148</v>
      </c>
      <c r="P57" s="79"/>
    </row>
    <row r="58" spans="1:16" s="7" customFormat="1" ht="24.75" customHeight="1" outlineLevel="1" x14ac:dyDescent="0.25">
      <c r="A58" s="143">
        <v>11</v>
      </c>
      <c r="B58" s="64" t="s">
        <v>2679</v>
      </c>
      <c r="C58" s="124" t="s">
        <v>32</v>
      </c>
      <c r="D58" s="63"/>
      <c r="E58" s="144">
        <v>42772</v>
      </c>
      <c r="F58" s="144">
        <v>43091</v>
      </c>
      <c r="G58" s="157">
        <f t="shared" si="3"/>
        <v>10.633333333333333</v>
      </c>
      <c r="H58" s="64" t="s">
        <v>2708</v>
      </c>
      <c r="I58" s="121" t="s">
        <v>628</v>
      </c>
      <c r="J58" s="63" t="s">
        <v>633</v>
      </c>
      <c r="K58" s="66">
        <v>9200000</v>
      </c>
      <c r="L58" s="124" t="s">
        <v>1148</v>
      </c>
      <c r="M58" s="117">
        <v>1</v>
      </c>
      <c r="N58" s="124" t="s">
        <v>27</v>
      </c>
      <c r="O58" s="124" t="s">
        <v>1148</v>
      </c>
      <c r="P58" s="79"/>
    </row>
    <row r="59" spans="1:16" s="7" customFormat="1" ht="24.75" customHeight="1" outlineLevel="1" x14ac:dyDescent="0.25">
      <c r="A59" s="143">
        <v>12</v>
      </c>
      <c r="B59" s="64" t="s">
        <v>2677</v>
      </c>
      <c r="C59" s="65"/>
      <c r="D59" s="63"/>
      <c r="E59" s="144">
        <v>42744</v>
      </c>
      <c r="F59" s="144">
        <v>43077</v>
      </c>
      <c r="G59" s="157">
        <f t="shared" si="3"/>
        <v>11.1</v>
      </c>
      <c r="H59" s="64" t="s">
        <v>2709</v>
      </c>
      <c r="I59" s="121" t="s">
        <v>628</v>
      </c>
      <c r="J59" s="63" t="s">
        <v>2721</v>
      </c>
      <c r="K59" s="66">
        <v>12000000</v>
      </c>
      <c r="L59" s="124" t="s">
        <v>1148</v>
      </c>
      <c r="M59" s="117">
        <v>1</v>
      </c>
      <c r="N59" s="124" t="s">
        <v>27</v>
      </c>
      <c r="O59" s="124" t="s">
        <v>1148</v>
      </c>
      <c r="P59" s="79"/>
    </row>
    <row r="60" spans="1:16" s="7" customFormat="1" ht="24.75" customHeight="1" outlineLevel="1" x14ac:dyDescent="0.25">
      <c r="A60" s="143">
        <v>13</v>
      </c>
      <c r="B60" s="64" t="s">
        <v>2681</v>
      </c>
      <c r="C60" s="124" t="s">
        <v>31</v>
      </c>
      <c r="D60" s="63"/>
      <c r="E60" s="144">
        <v>42745</v>
      </c>
      <c r="F60" s="144">
        <v>43089</v>
      </c>
      <c r="G60" s="157">
        <f t="shared" si="3"/>
        <v>11.466666666666667</v>
      </c>
      <c r="H60" s="64" t="s">
        <v>2710</v>
      </c>
      <c r="I60" s="121" t="s">
        <v>628</v>
      </c>
      <c r="J60" s="63" t="s">
        <v>642</v>
      </c>
      <c r="K60" s="66">
        <v>42935000</v>
      </c>
      <c r="L60" s="124" t="s">
        <v>1148</v>
      </c>
      <c r="M60" s="117">
        <v>1</v>
      </c>
      <c r="N60" s="124" t="s">
        <v>27</v>
      </c>
      <c r="O60" s="124" t="s">
        <v>1148</v>
      </c>
      <c r="P60" s="79"/>
    </row>
    <row r="61" spans="1:16" s="7" customFormat="1" ht="24.75" customHeight="1" outlineLevel="1" x14ac:dyDescent="0.25">
      <c r="A61" s="143">
        <v>14</v>
      </c>
      <c r="B61" s="64" t="s">
        <v>2678</v>
      </c>
      <c r="C61" s="124" t="s">
        <v>32</v>
      </c>
      <c r="D61" s="63"/>
      <c r="E61" s="144">
        <v>42750</v>
      </c>
      <c r="F61" s="144">
        <v>43090</v>
      </c>
      <c r="G61" s="157">
        <f t="shared" si="3"/>
        <v>11.333333333333334</v>
      </c>
      <c r="H61" s="64" t="s">
        <v>2711</v>
      </c>
      <c r="I61" s="121" t="s">
        <v>628</v>
      </c>
      <c r="J61" s="63" t="s">
        <v>644</v>
      </c>
      <c r="K61" s="66">
        <v>17500000</v>
      </c>
      <c r="L61" s="124" t="s">
        <v>1148</v>
      </c>
      <c r="M61" s="117">
        <v>1</v>
      </c>
      <c r="N61" s="124" t="s">
        <v>27</v>
      </c>
      <c r="O61" s="124" t="s">
        <v>1148</v>
      </c>
      <c r="P61" s="79"/>
    </row>
    <row r="62" spans="1:16" s="7" customFormat="1" ht="24.75" customHeight="1" outlineLevel="1" x14ac:dyDescent="0.25">
      <c r="A62" s="143">
        <v>15</v>
      </c>
      <c r="B62" s="64" t="s">
        <v>2679</v>
      </c>
      <c r="C62" s="124" t="s">
        <v>32</v>
      </c>
      <c r="D62" s="63"/>
      <c r="E62" s="144">
        <v>43136</v>
      </c>
      <c r="F62" s="144">
        <v>43455</v>
      </c>
      <c r="G62" s="157">
        <f t="shared" si="3"/>
        <v>10.633333333333333</v>
      </c>
      <c r="H62" s="64" t="s">
        <v>2708</v>
      </c>
      <c r="I62" s="121" t="s">
        <v>628</v>
      </c>
      <c r="J62" s="63" t="s">
        <v>633</v>
      </c>
      <c r="K62" s="66">
        <v>10100000</v>
      </c>
      <c r="L62" s="124" t="s">
        <v>1148</v>
      </c>
      <c r="M62" s="117">
        <v>1</v>
      </c>
      <c r="N62" s="124" t="s">
        <v>27</v>
      </c>
      <c r="O62" s="124" t="s">
        <v>1148</v>
      </c>
      <c r="P62" s="79"/>
    </row>
    <row r="63" spans="1:16" s="7" customFormat="1" ht="24.75" customHeight="1" outlineLevel="1" x14ac:dyDescent="0.25">
      <c r="A63" s="143">
        <v>16</v>
      </c>
      <c r="B63" s="64" t="s">
        <v>2677</v>
      </c>
      <c r="C63" s="65"/>
      <c r="D63" s="63"/>
      <c r="E63" s="144">
        <v>43108</v>
      </c>
      <c r="F63" s="144">
        <v>43441</v>
      </c>
      <c r="G63" s="157">
        <f t="shared" si="3"/>
        <v>11.1</v>
      </c>
      <c r="H63" s="64" t="s">
        <v>2712</v>
      </c>
      <c r="I63" s="121" t="s">
        <v>628</v>
      </c>
      <c r="J63" s="63" t="s">
        <v>2721</v>
      </c>
      <c r="K63" s="66">
        <v>13000000</v>
      </c>
      <c r="L63" s="124" t="s">
        <v>1148</v>
      </c>
      <c r="M63" s="117">
        <v>1</v>
      </c>
      <c r="N63" s="124" t="s">
        <v>27</v>
      </c>
      <c r="O63" s="124" t="s">
        <v>1148</v>
      </c>
      <c r="P63" s="79"/>
    </row>
    <row r="64" spans="1:16" s="7" customFormat="1" ht="24.75" customHeight="1" outlineLevel="1" x14ac:dyDescent="0.25">
      <c r="A64" s="143">
        <v>17</v>
      </c>
      <c r="B64" s="64" t="s">
        <v>2681</v>
      </c>
      <c r="C64" s="124" t="s">
        <v>31</v>
      </c>
      <c r="D64" s="63"/>
      <c r="E64" s="144">
        <v>43132</v>
      </c>
      <c r="F64" s="144">
        <v>43444</v>
      </c>
      <c r="G64" s="157">
        <f t="shared" si="3"/>
        <v>10.4</v>
      </c>
      <c r="H64" s="64" t="s">
        <v>2710</v>
      </c>
      <c r="I64" s="121" t="s">
        <v>628</v>
      </c>
      <c r="J64" s="63" t="s">
        <v>642</v>
      </c>
      <c r="K64" s="66">
        <v>45280030</v>
      </c>
      <c r="L64" s="124" t="s">
        <v>1148</v>
      </c>
      <c r="M64" s="117">
        <v>1</v>
      </c>
      <c r="N64" s="124" t="s">
        <v>27</v>
      </c>
      <c r="O64" s="124" t="s">
        <v>1148</v>
      </c>
      <c r="P64" s="79"/>
    </row>
    <row r="65" spans="1:16" s="7" customFormat="1" ht="24.75" customHeight="1" outlineLevel="1" x14ac:dyDescent="0.25">
      <c r="A65" s="143">
        <v>18</v>
      </c>
      <c r="B65" s="64" t="s">
        <v>2678</v>
      </c>
      <c r="C65" s="124" t="s">
        <v>32</v>
      </c>
      <c r="D65" s="63" t="s">
        <v>2688</v>
      </c>
      <c r="E65" s="144">
        <v>43136</v>
      </c>
      <c r="F65" s="144">
        <v>43433</v>
      </c>
      <c r="G65" s="157">
        <f t="shared" si="3"/>
        <v>9.9</v>
      </c>
      <c r="H65" s="64" t="s">
        <v>2713</v>
      </c>
      <c r="I65" s="121" t="s">
        <v>628</v>
      </c>
      <c r="J65" s="63" t="s">
        <v>644</v>
      </c>
      <c r="K65" s="66">
        <v>19854200</v>
      </c>
      <c r="L65" s="124" t="s">
        <v>1148</v>
      </c>
      <c r="M65" s="117">
        <v>1</v>
      </c>
      <c r="N65" s="124" t="s">
        <v>27</v>
      </c>
      <c r="O65" s="124" t="s">
        <v>1148</v>
      </c>
      <c r="P65" s="79"/>
    </row>
    <row r="66" spans="1:16" s="7" customFormat="1" ht="24.75" customHeight="1" outlineLevel="1" x14ac:dyDescent="0.25">
      <c r="A66" s="143">
        <v>19</v>
      </c>
      <c r="B66" s="64" t="s">
        <v>2679</v>
      </c>
      <c r="C66" s="124" t="s">
        <v>32</v>
      </c>
      <c r="D66" s="63"/>
      <c r="E66" s="144">
        <v>43507</v>
      </c>
      <c r="F66" s="144">
        <v>43819</v>
      </c>
      <c r="G66" s="157">
        <f t="shared" si="3"/>
        <v>10.4</v>
      </c>
      <c r="H66" s="64" t="s">
        <v>2714</v>
      </c>
      <c r="I66" s="121" t="s">
        <v>628</v>
      </c>
      <c r="J66" s="63" t="s">
        <v>633</v>
      </c>
      <c r="K66" s="66">
        <v>10300000</v>
      </c>
      <c r="L66" s="124" t="s">
        <v>1148</v>
      </c>
      <c r="M66" s="117">
        <v>1</v>
      </c>
      <c r="N66" s="124" t="s">
        <v>27</v>
      </c>
      <c r="O66" s="124" t="s">
        <v>1148</v>
      </c>
      <c r="P66" s="79"/>
    </row>
    <row r="67" spans="1:16" s="7" customFormat="1" ht="24.75" customHeight="1" outlineLevel="1" x14ac:dyDescent="0.25">
      <c r="A67" s="143">
        <v>20</v>
      </c>
      <c r="B67" s="64" t="s">
        <v>2677</v>
      </c>
      <c r="C67" s="124" t="s">
        <v>32</v>
      </c>
      <c r="D67" s="63"/>
      <c r="E67" s="144">
        <v>43472</v>
      </c>
      <c r="F67" s="144">
        <v>43812</v>
      </c>
      <c r="G67" s="157">
        <f t="shared" si="3"/>
        <v>11.333333333333334</v>
      </c>
      <c r="H67" s="64" t="s">
        <v>2715</v>
      </c>
      <c r="I67" s="121" t="s">
        <v>628</v>
      </c>
      <c r="J67" s="63" t="s">
        <v>2721</v>
      </c>
      <c r="K67" s="66">
        <v>15000000</v>
      </c>
      <c r="L67" s="124" t="s">
        <v>1148</v>
      </c>
      <c r="M67" s="117">
        <v>1</v>
      </c>
      <c r="N67" s="124" t="s">
        <v>27</v>
      </c>
      <c r="O67" s="124" t="s">
        <v>1148</v>
      </c>
      <c r="P67" s="79"/>
    </row>
    <row r="68" spans="1:16" s="7" customFormat="1" ht="24.75" customHeight="1" outlineLevel="1" x14ac:dyDescent="0.25">
      <c r="A68" s="143">
        <v>21</v>
      </c>
      <c r="B68" s="64" t="s">
        <v>2676</v>
      </c>
      <c r="C68" s="124" t="s">
        <v>31</v>
      </c>
      <c r="D68" s="63" t="s">
        <v>2689</v>
      </c>
      <c r="E68" s="144">
        <v>43559</v>
      </c>
      <c r="F68" s="144">
        <v>43738</v>
      </c>
      <c r="G68" s="157">
        <f t="shared" si="3"/>
        <v>5.9666666666666668</v>
      </c>
      <c r="H68" s="64" t="s">
        <v>2700</v>
      </c>
      <c r="I68" s="121" t="s">
        <v>628</v>
      </c>
      <c r="J68" s="63" t="s">
        <v>636</v>
      </c>
      <c r="K68" s="66">
        <v>794755269</v>
      </c>
      <c r="L68" s="124" t="s">
        <v>1148</v>
      </c>
      <c r="M68" s="117">
        <v>1</v>
      </c>
      <c r="N68" s="124" t="s">
        <v>27</v>
      </c>
      <c r="O68" s="124" t="s">
        <v>1148</v>
      </c>
      <c r="P68" s="79"/>
    </row>
    <row r="69" spans="1:16" s="7" customFormat="1" ht="24.75" customHeight="1" outlineLevel="1" x14ac:dyDescent="0.25">
      <c r="A69" s="143">
        <v>22</v>
      </c>
      <c r="B69" s="64" t="s">
        <v>2681</v>
      </c>
      <c r="C69" s="124" t="s">
        <v>31</v>
      </c>
      <c r="D69" s="63"/>
      <c r="E69" s="144">
        <v>43475</v>
      </c>
      <c r="F69" s="144">
        <v>43819</v>
      </c>
      <c r="G69" s="157">
        <f t="shared" si="3"/>
        <v>11.466666666666667</v>
      </c>
      <c r="H69" s="64" t="s">
        <v>2710</v>
      </c>
      <c r="I69" s="121" t="s">
        <v>628</v>
      </c>
      <c r="J69" s="63" t="s">
        <v>642</v>
      </c>
      <c r="K69" s="66">
        <v>40900000</v>
      </c>
      <c r="L69" s="124" t="s">
        <v>1148</v>
      </c>
      <c r="M69" s="117">
        <v>1</v>
      </c>
      <c r="N69" s="124" t="s">
        <v>27</v>
      </c>
      <c r="O69" s="124" t="s">
        <v>1148</v>
      </c>
      <c r="P69" s="79"/>
    </row>
    <row r="70" spans="1:16" s="7" customFormat="1" ht="24.75" customHeight="1" outlineLevel="1" x14ac:dyDescent="0.25">
      <c r="A70" s="143">
        <v>23</v>
      </c>
      <c r="B70" s="64" t="s">
        <v>2678</v>
      </c>
      <c r="C70" s="124" t="s">
        <v>32</v>
      </c>
      <c r="D70" s="63" t="s">
        <v>2690</v>
      </c>
      <c r="E70" s="144">
        <v>43486</v>
      </c>
      <c r="F70" s="144">
        <v>43815</v>
      </c>
      <c r="G70" s="157">
        <f t="shared" si="3"/>
        <v>10.966666666666667</v>
      </c>
      <c r="H70" s="64" t="s">
        <v>2713</v>
      </c>
      <c r="I70" s="121" t="s">
        <v>628</v>
      </c>
      <c r="J70" s="63" t="s">
        <v>644</v>
      </c>
      <c r="K70" s="66">
        <v>21352450</v>
      </c>
      <c r="L70" s="124" t="s">
        <v>1148</v>
      </c>
      <c r="M70" s="117">
        <v>1</v>
      </c>
      <c r="N70" s="124" t="s">
        <v>27</v>
      </c>
      <c r="O70" s="124" t="s">
        <v>1148</v>
      </c>
      <c r="P70" s="79"/>
    </row>
    <row r="71" spans="1:16" s="7" customFormat="1" ht="24.75" customHeight="1" outlineLevel="1" x14ac:dyDescent="0.25">
      <c r="A71" s="143">
        <v>24</v>
      </c>
      <c r="B71" s="64" t="s">
        <v>2682</v>
      </c>
      <c r="C71" s="124" t="s">
        <v>32</v>
      </c>
      <c r="D71" s="63">
        <v>21</v>
      </c>
      <c r="E71" s="144">
        <v>43872</v>
      </c>
      <c r="F71" s="144">
        <v>44104</v>
      </c>
      <c r="G71" s="157">
        <f t="shared" si="3"/>
        <v>7.7333333333333334</v>
      </c>
      <c r="H71" s="64" t="s">
        <v>2716</v>
      </c>
      <c r="I71" s="121" t="s">
        <v>628</v>
      </c>
      <c r="J71" s="63" t="s">
        <v>644</v>
      </c>
      <c r="K71" s="66">
        <v>21352450</v>
      </c>
      <c r="L71" s="124" t="s">
        <v>1148</v>
      </c>
      <c r="M71" s="117">
        <v>1</v>
      </c>
      <c r="N71" s="124" t="s">
        <v>27</v>
      </c>
      <c r="O71" s="124" t="s">
        <v>1148</v>
      </c>
      <c r="P71" s="79"/>
    </row>
    <row r="72" spans="1:16" s="7" customFormat="1" ht="24.75" customHeight="1" outlineLevel="1" x14ac:dyDescent="0.25">
      <c r="A72" s="143">
        <v>25</v>
      </c>
      <c r="B72" s="64" t="s">
        <v>2683</v>
      </c>
      <c r="C72" s="124" t="s">
        <v>31</v>
      </c>
      <c r="D72" s="63" t="s">
        <v>2691</v>
      </c>
      <c r="E72" s="144">
        <v>43887</v>
      </c>
      <c r="F72" s="144">
        <v>44196</v>
      </c>
      <c r="G72" s="157">
        <f t="shared" si="3"/>
        <v>10.3</v>
      </c>
      <c r="H72" s="64" t="s">
        <v>2717</v>
      </c>
      <c r="I72" s="121" t="s">
        <v>628</v>
      </c>
      <c r="J72" s="63" t="s">
        <v>633</v>
      </c>
      <c r="K72" s="66">
        <v>406960739</v>
      </c>
      <c r="L72" s="124" t="s">
        <v>1148</v>
      </c>
      <c r="M72" s="117">
        <v>1</v>
      </c>
      <c r="N72" s="65" t="s">
        <v>1151</v>
      </c>
      <c r="O72" s="124" t="s">
        <v>1148</v>
      </c>
      <c r="P72" s="79"/>
    </row>
    <row r="73" spans="1:16" s="7" customFormat="1" ht="24.75" customHeight="1" outlineLevel="1" x14ac:dyDescent="0.25">
      <c r="A73" s="143">
        <v>26</v>
      </c>
      <c r="B73" s="64" t="s">
        <v>2683</v>
      </c>
      <c r="C73" s="124" t="s">
        <v>31</v>
      </c>
      <c r="D73" s="63" t="s">
        <v>2692</v>
      </c>
      <c r="E73" s="144">
        <v>43887</v>
      </c>
      <c r="F73" s="144">
        <v>44196</v>
      </c>
      <c r="G73" s="157">
        <f t="shared" si="3"/>
        <v>10.3</v>
      </c>
      <c r="H73" s="64" t="s">
        <v>2718</v>
      </c>
      <c r="I73" s="121" t="s">
        <v>628</v>
      </c>
      <c r="J73" s="63" t="s">
        <v>636</v>
      </c>
      <c r="K73" s="66">
        <v>1676205550</v>
      </c>
      <c r="L73" s="124" t="s">
        <v>1148</v>
      </c>
      <c r="M73" s="117">
        <v>1</v>
      </c>
      <c r="N73" s="124" t="s">
        <v>1151</v>
      </c>
      <c r="O73" s="124" t="s">
        <v>1148</v>
      </c>
      <c r="P73" s="79"/>
    </row>
    <row r="74" spans="1:16" s="7" customFormat="1" ht="24.75" customHeight="1" outlineLevel="1" x14ac:dyDescent="0.25">
      <c r="A74" s="143">
        <v>27</v>
      </c>
      <c r="B74" s="64" t="s">
        <v>2683</v>
      </c>
      <c r="C74" s="124" t="s">
        <v>31</v>
      </c>
      <c r="D74" s="63" t="s">
        <v>2693</v>
      </c>
      <c r="E74" s="144">
        <v>43887</v>
      </c>
      <c r="F74" s="144">
        <v>44196</v>
      </c>
      <c r="G74" s="157">
        <f t="shared" si="3"/>
        <v>10.3</v>
      </c>
      <c r="H74" s="64" t="s">
        <v>2719</v>
      </c>
      <c r="I74" s="121" t="s">
        <v>628</v>
      </c>
      <c r="J74" s="63" t="s">
        <v>644</v>
      </c>
      <c r="K74" s="66">
        <v>2102608589</v>
      </c>
      <c r="L74" s="124" t="s">
        <v>1148</v>
      </c>
      <c r="M74" s="117">
        <v>1</v>
      </c>
      <c r="N74" s="124" t="s">
        <v>1151</v>
      </c>
      <c r="O74" s="124" t="s">
        <v>1148</v>
      </c>
      <c r="P74" s="79"/>
    </row>
    <row r="75" spans="1:16" s="7" customFormat="1" ht="24.75" customHeight="1" outlineLevel="1" x14ac:dyDescent="0.25">
      <c r="A75" s="143">
        <v>28</v>
      </c>
      <c r="B75" s="64" t="s">
        <v>2683</v>
      </c>
      <c r="C75" s="124" t="s">
        <v>31</v>
      </c>
      <c r="D75" s="63" t="s">
        <v>2694</v>
      </c>
      <c r="E75" s="144">
        <v>43887</v>
      </c>
      <c r="F75" s="144">
        <v>44196</v>
      </c>
      <c r="G75" s="157">
        <f t="shared" si="3"/>
        <v>10.3</v>
      </c>
      <c r="H75" s="64" t="s">
        <v>2717</v>
      </c>
      <c r="I75" s="121" t="s">
        <v>628</v>
      </c>
      <c r="J75" s="63" t="s">
        <v>642</v>
      </c>
      <c r="K75" s="66">
        <v>301433396</v>
      </c>
      <c r="L75" s="124" t="s">
        <v>1148</v>
      </c>
      <c r="M75" s="117">
        <v>1</v>
      </c>
      <c r="N75" s="124" t="s">
        <v>1151</v>
      </c>
      <c r="O75" s="124" t="s">
        <v>1148</v>
      </c>
      <c r="P75" s="79"/>
    </row>
    <row r="76" spans="1:16" s="7" customFormat="1" ht="24.75" customHeight="1" outlineLevel="1" x14ac:dyDescent="0.25">
      <c r="A76" s="143">
        <v>29</v>
      </c>
      <c r="B76" s="64" t="s">
        <v>2683</v>
      </c>
      <c r="C76" s="124" t="s">
        <v>31</v>
      </c>
      <c r="D76" s="63" t="s">
        <v>2695</v>
      </c>
      <c r="E76" s="144">
        <v>43887</v>
      </c>
      <c r="F76" s="144">
        <v>44196</v>
      </c>
      <c r="G76" s="157">
        <f t="shared" si="3"/>
        <v>10.3</v>
      </c>
      <c r="H76" s="64" t="s">
        <v>2719</v>
      </c>
      <c r="I76" s="121" t="s">
        <v>628</v>
      </c>
      <c r="J76" s="63" t="s">
        <v>630</v>
      </c>
      <c r="K76" s="66">
        <v>1187436189</v>
      </c>
      <c r="L76" s="124" t="s">
        <v>1148</v>
      </c>
      <c r="M76" s="117">
        <v>1</v>
      </c>
      <c r="N76" s="124" t="s">
        <v>1151</v>
      </c>
      <c r="O76" s="124" t="s">
        <v>1148</v>
      </c>
      <c r="P76" s="79"/>
    </row>
    <row r="77" spans="1:16" s="7" customFormat="1" ht="24.75" customHeight="1" outlineLevel="1" x14ac:dyDescent="0.25">
      <c r="A77" s="143">
        <v>30</v>
      </c>
      <c r="B77" s="64" t="s">
        <v>2683</v>
      </c>
      <c r="C77" s="124" t="s">
        <v>31</v>
      </c>
      <c r="D77" s="63" t="s">
        <v>2695</v>
      </c>
      <c r="E77" s="144">
        <v>43887</v>
      </c>
      <c r="F77" s="144">
        <v>44196</v>
      </c>
      <c r="G77" s="157">
        <f t="shared" si="3"/>
        <v>10.3</v>
      </c>
      <c r="H77" s="64" t="s">
        <v>2719</v>
      </c>
      <c r="I77" s="121" t="s">
        <v>628</v>
      </c>
      <c r="J77" s="63" t="s">
        <v>654</v>
      </c>
      <c r="K77" s="66">
        <v>871701711</v>
      </c>
      <c r="L77" s="124" t="s">
        <v>1148</v>
      </c>
      <c r="M77" s="117">
        <v>1</v>
      </c>
      <c r="N77" s="124" t="s">
        <v>1151</v>
      </c>
      <c r="O77" s="124" t="s">
        <v>1148</v>
      </c>
      <c r="P77" s="79"/>
    </row>
    <row r="78" spans="1:16" s="7" customFormat="1" ht="24.75" customHeight="1" outlineLevel="1" x14ac:dyDescent="0.25">
      <c r="A78" s="143">
        <v>31</v>
      </c>
      <c r="B78" s="64" t="s">
        <v>2683</v>
      </c>
      <c r="C78" s="124" t="s">
        <v>31</v>
      </c>
      <c r="D78" s="63" t="s">
        <v>2696</v>
      </c>
      <c r="E78" s="144">
        <v>43887</v>
      </c>
      <c r="F78" s="144">
        <v>44196</v>
      </c>
      <c r="G78" s="157">
        <f t="shared" si="3"/>
        <v>10.3</v>
      </c>
      <c r="H78" s="64" t="s">
        <v>2719</v>
      </c>
      <c r="I78" s="121" t="s">
        <v>628</v>
      </c>
      <c r="J78" s="63" t="s">
        <v>657</v>
      </c>
      <c r="K78" s="66">
        <v>2168677549</v>
      </c>
      <c r="L78" s="124" t="s">
        <v>1148</v>
      </c>
      <c r="M78" s="117">
        <v>1</v>
      </c>
      <c r="N78" s="124" t="s">
        <v>1151</v>
      </c>
      <c r="O78" s="124" t="s">
        <v>1148</v>
      </c>
      <c r="P78" s="79"/>
    </row>
    <row r="79" spans="1:16" s="7" customFormat="1" ht="24.75" customHeight="1" outlineLevel="1" x14ac:dyDescent="0.25">
      <c r="A79" s="143">
        <v>32</v>
      </c>
      <c r="B79" s="64" t="s">
        <v>2683</v>
      </c>
      <c r="C79" s="124" t="s">
        <v>31</v>
      </c>
      <c r="D79" s="63" t="s">
        <v>2696</v>
      </c>
      <c r="E79" s="144">
        <v>43887</v>
      </c>
      <c r="F79" s="144">
        <v>44196</v>
      </c>
      <c r="G79" s="157">
        <f t="shared" si="3"/>
        <v>10.3</v>
      </c>
      <c r="H79" s="64" t="s">
        <v>2720</v>
      </c>
      <c r="I79" s="121" t="s">
        <v>628</v>
      </c>
      <c r="J79" s="63" t="s">
        <v>659</v>
      </c>
      <c r="K79" s="66">
        <v>465604452</v>
      </c>
      <c r="L79" s="124" t="s">
        <v>1148</v>
      </c>
      <c r="M79" s="117">
        <v>1</v>
      </c>
      <c r="N79" s="124" t="s">
        <v>1151</v>
      </c>
      <c r="O79" s="124" t="s">
        <v>1148</v>
      </c>
      <c r="P79" s="79"/>
    </row>
    <row r="80" spans="1:16" s="7" customFormat="1" ht="24.75" customHeight="1" outlineLevel="1" x14ac:dyDescent="0.25">
      <c r="A80" s="143">
        <v>33</v>
      </c>
      <c r="B80" s="64" t="s">
        <v>2683</v>
      </c>
      <c r="C80" s="124" t="s">
        <v>31</v>
      </c>
      <c r="D80" s="63" t="s">
        <v>2697</v>
      </c>
      <c r="E80" s="144">
        <v>43881</v>
      </c>
      <c r="F80" s="144">
        <v>44196</v>
      </c>
      <c r="G80" s="157">
        <f t="shared" si="3"/>
        <v>10.5</v>
      </c>
      <c r="H80" s="64" t="s">
        <v>2719</v>
      </c>
      <c r="I80" s="63" t="s">
        <v>1155</v>
      </c>
      <c r="J80" s="63" t="s">
        <v>1039</v>
      </c>
      <c r="K80" s="66">
        <v>1536893952</v>
      </c>
      <c r="L80" s="124" t="s">
        <v>1148</v>
      </c>
      <c r="M80" s="117">
        <v>1</v>
      </c>
      <c r="N80" s="124" t="s">
        <v>1151</v>
      </c>
      <c r="O80" s="124" t="s">
        <v>1148</v>
      </c>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2664</v>
      </c>
      <c r="C114" s="160" t="s">
        <v>31</v>
      </c>
      <c r="D114" s="120" t="s">
        <v>2726</v>
      </c>
      <c r="E114" s="144">
        <v>44166</v>
      </c>
      <c r="F114" s="144">
        <v>44773</v>
      </c>
      <c r="G114" s="157">
        <f>IF(AND(E114&lt;&gt;"",F114&lt;&gt;""),((F114-E114)/30),"")</f>
        <v>20.233333333333334</v>
      </c>
      <c r="H114" s="122" t="s">
        <v>2725</v>
      </c>
      <c r="I114" s="121" t="s">
        <v>628</v>
      </c>
      <c r="J114" s="121" t="s">
        <v>644</v>
      </c>
      <c r="K114" s="123">
        <v>3010048090</v>
      </c>
      <c r="L114" s="100">
        <f>+IF(AND(K114&gt;0,O114="Ejecución"),(K114/877802)*Tabla28[[#This Row],[% participación]],IF(AND(K114&gt;0,O114&lt;&gt;"Ejecución"),"-",""))</f>
        <v>3429.0740850442353</v>
      </c>
      <c r="M114" s="124" t="s">
        <v>1148</v>
      </c>
      <c r="N114" s="170">
        <v>1</v>
      </c>
      <c r="O114" s="159" t="s">
        <v>1150</v>
      </c>
      <c r="P114" s="78"/>
    </row>
    <row r="115" spans="1:16" s="6" customFormat="1" ht="24.75" customHeight="1" x14ac:dyDescent="0.25">
      <c r="A115" s="142">
        <v>2</v>
      </c>
      <c r="B115" s="158" t="s">
        <v>2664</v>
      </c>
      <c r="C115" s="160" t="s">
        <v>31</v>
      </c>
      <c r="D115" s="63"/>
      <c r="E115" s="144"/>
      <c r="F115" s="144"/>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2">
        <v>3</v>
      </c>
      <c r="B116" s="158" t="s">
        <v>2664</v>
      </c>
      <c r="C116" s="160" t="s">
        <v>31</v>
      </c>
      <c r="D116" s="63"/>
      <c r="E116" s="144"/>
      <c r="F116" s="144"/>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2">
        <v>4</v>
      </c>
      <c r="B117" s="158" t="s">
        <v>2664</v>
      </c>
      <c r="C117" s="160" t="s">
        <v>31</v>
      </c>
      <c r="D117" s="63"/>
      <c r="E117" s="144"/>
      <c r="F117" s="144"/>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3">
        <v>5</v>
      </c>
      <c r="B118" s="158" t="s">
        <v>2664</v>
      </c>
      <c r="C118" s="160" t="s">
        <v>31</v>
      </c>
      <c r="D118" s="63"/>
      <c r="E118" s="144"/>
      <c r="F118" s="144"/>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3">
        <v>6</v>
      </c>
      <c r="B119" s="158" t="s">
        <v>2664</v>
      </c>
      <c r="C119" s="160" t="s">
        <v>31</v>
      </c>
      <c r="D119" s="63"/>
      <c r="E119" s="144"/>
      <c r="F119" s="144"/>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3">
        <v>7</v>
      </c>
      <c r="B120" s="158" t="s">
        <v>2664</v>
      </c>
      <c r="C120" s="160" t="s">
        <v>31</v>
      </c>
      <c r="D120" s="63"/>
      <c r="E120" s="144"/>
      <c r="F120" s="144"/>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3">
        <v>8</v>
      </c>
      <c r="B121" s="158" t="s">
        <v>2664</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2664</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2664</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2664</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2664</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2664</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2664</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2664</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2664</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2664</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2664</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2664</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2664</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2664</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2664</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2664</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2664</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2664</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2664</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2664</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2664</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2664</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2664</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2664</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2664</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2664</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2664</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2664</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2664</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2664</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2664</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2664</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2664</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2664</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2664</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2664</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2664</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2664</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2664</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2664</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0.03</v>
      </c>
      <c r="G179" s="162">
        <f>IF(F179&gt;0,SUM(E179+F179),"")</f>
        <v>0.05</v>
      </c>
      <c r="H179" s="5"/>
      <c r="I179" s="219" t="s">
        <v>2670</v>
      </c>
      <c r="J179" s="219"/>
      <c r="K179" s="219"/>
      <c r="L179" s="219"/>
      <c r="M179" s="169">
        <v>0.02</v>
      </c>
      <c r="O179" s="8"/>
      <c r="Q179" s="19"/>
      <c r="R179" s="156">
        <f>IF(M179&gt;0,SUM(L179+M179),"")</f>
        <v>0.02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117450497.5</v>
      </c>
      <c r="F185" s="92"/>
      <c r="G185" s="93"/>
      <c r="H185" s="88"/>
      <c r="I185" s="90" t="s">
        <v>2627</v>
      </c>
      <c r="J185" s="163">
        <f>+SUM(M179:M183)</f>
        <v>0.02</v>
      </c>
      <c r="K185" s="200" t="s">
        <v>2628</v>
      </c>
      <c r="L185" s="200"/>
      <c r="M185" s="94">
        <f>+J185*(SUM(K20:K35))</f>
        <v>46980199</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43431</v>
      </c>
      <c r="D193" s="5"/>
      <c r="E193" s="125">
        <v>2689</v>
      </c>
      <c r="F193" s="5"/>
      <c r="G193" s="5"/>
      <c r="H193" s="125" t="s">
        <v>2722</v>
      </c>
      <c r="J193" s="5"/>
      <c r="K193" s="126">
        <v>42016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2723</v>
      </c>
      <c r="J211" s="27" t="s">
        <v>2622</v>
      </c>
      <c r="K211" s="125" t="s">
        <v>2723</v>
      </c>
      <c r="L211" s="21"/>
      <c r="M211" s="21"/>
      <c r="N211" s="21"/>
      <c r="O211" s="8"/>
    </row>
    <row r="212" spans="1:15" x14ac:dyDescent="0.25">
      <c r="A212" s="9"/>
      <c r="B212" s="27" t="s">
        <v>2619</v>
      </c>
      <c r="C212" s="125" t="s">
        <v>2722</v>
      </c>
      <c r="D212" s="21"/>
      <c r="G212" s="27" t="s">
        <v>2621</v>
      </c>
      <c r="H212" s="174">
        <v>3117115494</v>
      </c>
      <c r="J212" s="27" t="s">
        <v>2623</v>
      </c>
      <c r="K212" s="125"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a65d333d-5b59-4810-bc94-b80d9325abbc"/>
    <ds:schemaRef ds:uri="4fb10211-09fb-4e80-9f0b-184718d5d9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2020-12-29T18:41:51Z</cp:lastPrinted>
  <dcterms:created xsi:type="dcterms:W3CDTF">2020-10-14T21:57:42Z</dcterms:created>
  <dcterms:modified xsi:type="dcterms:W3CDTF">2020-12-29T18:43:03Z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