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1000104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<sst xmlns="http://schemas.openxmlformats.org/spreadsheetml/2006/main" count="3303" uniqueCount="2729">
  <si>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</si>
  <si>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</si>
  <si>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</si>
  <si>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</si>
  <si>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</si>
  <si>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</si>
  <si>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</si>
  <si>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</si>
  <si>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</si>
  <si>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</si>
  <si>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</si>
  <si>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</si>
  <si>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</si>
  <si>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</si>
  <si>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</si>
  <si>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</si>
  <si>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</si>
  <si>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</si>
  <si>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</si>
  <si>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</si>
  <si>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</si>
  <si>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</si>
  <si>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</si>
  <si>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</si>
  <si>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</si>
  <si>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</si>
  <si>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</si>
  <si>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</si>
  <si>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</si>
  <si>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</si>
  <si>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</si>
  <si>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</si>
  <si>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</si>
  <si>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</si>
  <si>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</si>
  <si>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</si>
  <si>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</si>
  <si>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</si>
  <si>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</si>
  <si>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</si>
  <si>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</si>
  <si>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</si>
  <si>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</si>
  <si>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</si>
  <si>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</si>
  <si>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</si>
  <si>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</si>
  <si>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</si>
  <si>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</si>
  <si>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</si>
  <si>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</si>
  <si>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</si>
  <si>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</si>
  <si>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</si>
  <si>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</si>
  <si>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</si>
  <si>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</si>
  <si>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</si>
  <si>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</si>
  <si>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</si>
  <si>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</si>
  <si>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</si>
  <si>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</si>
  <si>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</si>
  <si>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</si>
  <si>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</si>
  <si>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</si>
  <si>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</si>
  <si>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</si>
  <si>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</si>
  <si>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</si>
  <si>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</si>
  <si>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</si>
  <si>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</si>
  <si>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</si>
  <si>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</si>
  <si>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</si>
  <si>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</si>
  <si>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</si>
  <si>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</si>
  <si>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</si>
  <si>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</si>
  <si>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</si>
  <si>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</si>
  <si>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</si>
  <si>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</si>
  <si>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</si>
  <si>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</si>
  <si>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</si>
  <si>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</si>
  <si>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</si>
  <si>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</si>
  <si>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</si>
  <si>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</si>
  <si>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</si>
  <si>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</si>
  <si>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</si>
  <si>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</si>
  <si>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</si>
  <si>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</si>
  <si>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</si>
  <si>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</si>
  <si>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</si>
  <si>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</si>
  <si>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</si>
  <si>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</si>
  <si>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</si>
  <si>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</si>
  <si>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</si>
  <si>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</si>
  <si>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</si>
  <si>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</si>
  <si>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</si>
  <si>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</si>
  <si>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</si>
  <si>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</si>
  <si>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</si>
  <si>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</si>
  <si>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</si>
  <si>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</si>
  <si>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</si>
  <si>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</si>
  <si>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</si>
  <si>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</si>
  <si>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</si>
  <si>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</si>
  <si>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</si>
  <si>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</si>
  <si>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</si>
  <si>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</si>
  <si>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</si>
  <si>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</si>
  <si>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</si>
  <si>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</si>
  <si>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</si>
  <si>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</si>
  <si>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</si>
  <si>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</si>
  <si>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</si>
  <si>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</si>
  <si>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</si>
  <si>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</si>
  <si>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</si>
  <si>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</si>
  <si>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</si>
  <si>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</si>
  <si>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</si>
  <si>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</si>
  <si>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</si>
  <si>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</si>
  <si>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</si>
  <si>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</si>
  <si>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</si>
  <si>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</si>
  <si>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</si>
  <si>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</si>
  <si>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</si>
  <si>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</si>
  <si>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</si>
  <si>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</si>
  <si>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</si>
  <si>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</si>
  <si>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</si>
  <si>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</si>
  <si>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</si>
  <si>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</si>
  <si>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</si>
  <si>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</si>
  <si>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</si>
  <si>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</si>
  <si>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</si>
  <si>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</si>
  <si>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</si>
  <si>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</si>
  <si>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</si>
  <si>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</si>
  <si>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</si>
  <si>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</si>
  <si>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</si>
  <si>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</si>
  <si>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</si>
  <si>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</si>
  <si>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</si>
  <si>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</si>
  <si>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</si>
  <si>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</si>
  <si>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</si>
  <si>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</si>
  <si>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</si>
  <si>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</si>
  <si>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</si>
  <si>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</si>
  <si>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</si>
  <si>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</si>
  <si>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</si>
  <si>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</si>
  <si>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</si>
  <si>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</si>
  <si>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</si>
  <si>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</si>
  <si>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</si>
  <si>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</si>
  <si>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</si>
  <si>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</si>
  <si>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</si>
  <si>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</si>
  <si>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</si>
  <si>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</si>
  <si>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</si>
  <si>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</si>
  <si>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</si>
  <si>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</si>
  <si>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</si>
  <si>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</si>
  <si>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</si>
  <si>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</si>
  <si>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</si>
  <si>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</si>
  <si>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</si>
  <si>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</si>
  <si>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</si>
  <si>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</si>
  <si>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</si>
  <si>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</si>
  <si>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</si>
  <si>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</si>
  <si>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</si>
  <si>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</si>
  <si>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</si>
  <si>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</si>
  <si>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</si>
  <si>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</si>
  <si>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</si>
  <si>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</si>
  <si>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</si>
  <si>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</si>
  <si>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</si>
  <si>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</si>
  <si>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</si>
  <si>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</si>
  <si>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</si>
  <si>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</si>
  <si>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</si>
  <si>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</si>
  <si>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</si>
  <si>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</si>
  <si>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</si>
  <si>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</si>
  <si>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</si>
  <si>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</si>
  <si>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</si>
  <si>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</si>
  <si>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</si>
  <si>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</si>
  <si>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</si>
  <si>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</si>
  <si>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</si>
  <si>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</si>
  <si>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</si>
  <si>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</si>
  <si>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</si>
  <si>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</si>
  <si>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</si>
  <si>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</si>
  <si>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</si>
  <si>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</si>
  <si>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</si>
  <si>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</si>
  <si>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</si>
  <si>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</si>
  <si>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</si>
  <si>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</si>
  <si>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</si>
  <si>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</si>
  <si>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</si>
  <si>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</si>
  <si>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</si>
  <si>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</si>
  <si>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</si>
  <si>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</si>
  <si>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</si>
  <si>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</si>
  <si>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</si>
  <si>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</si>
  <si>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</si>
  <si>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</si>
  <si>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</si>
  <si>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</si>
  <si>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</si>
  <si>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</si>
  <si>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</si>
  <si>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</si>
  <si>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</si>
  <si>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</si>
  <si>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</si>
  <si>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</si>
  <si>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</si>
  <si>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</si>
  <si>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</si>
  <si>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</si>
  <si>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</si>
  <si>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</si>
  <si>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</si>
  <si>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</si>
  <si>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</si>
  <si>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</si>
  <si>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</si>
  <si>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</si>
  <si>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</si>
  <si>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</si>
  <si>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</si>
  <si>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</si>
  <si>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</si>
  <si>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</si>
  <si>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</si>
  <si>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</si>
  <si>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</si>
  <si>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</si>
  <si>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</si>
  <si>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</si>
  <si>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</si>
  <si>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</si>
  <si>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</si>
  <si>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</si>
  <si>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</si>
  <si>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</si>
  <si>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</si>
  <si>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</si>
  <si>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</si>
  <si>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</si>
  <si>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</si>
  <si>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</si>
  <si>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</si>
  <si>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</si>
  <si>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</si>
  <si>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</si>
  <si>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</si>
  <si>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</si>
  <si>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</si>
  <si>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</si>
  <si>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</si>
  <si>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</si>
  <si>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</si>
  <si>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</si>
  <si>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</si>
  <si>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</si>
  <si>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</si>
  <si>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</si>
  <si>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</si>
  <si>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</si>
  <si>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</si>
  <si>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</si>
  <si>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</si>
  <si>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</si>
  <si>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</si>
  <si>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</si>
  <si>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</si>
  <si>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</si>
  <si>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</si>
  <si>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</si>
  <si>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</si>
  <si>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</si>
  <si>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</si>
  <si>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</si>
  <si>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</si>
  <si>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</si>
  <si>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</si>
  <si>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</si>
  <si>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</si>
  <si>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</si>
  <si>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</si>
  <si>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</si>
  <si>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</si>
  <si>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</si>
  <si>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</si>
  <si>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</si>
  <si>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</si>
  <si>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</si>
  <si>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</si>
  <si>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</si>
  <si>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</si>
  <si>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</si>
  <si>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</si>
  <si>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</si>
  <si>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</si>
  <si>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</si>
  <si>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</si>
  <si>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</si>
  <si>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</si>
  <si>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</si>
  <si>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</si>
  <si>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</si>
  <si>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</si>
  <si>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</si>
  <si>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</si>
  <si>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</si>
  <si>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</si>
  <si>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</si>
  <si>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</si>
  <si>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</si>
  <si>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</si>
  <si>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</si>
  <si>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</si>
  <si>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</si>
  <si>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</si>
  <si>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</si>
  <si>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</si>
  <si>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</si>
  <si>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</si>
  <si>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</si>
  <si>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</si>
  <si>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</si>
  <si>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</si>
  <si>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</si>
  <si>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</si>
  <si>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</si>
  <si>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</si>
  <si>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</si>
  <si>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</si>
  <si>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</si>
  <si>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</si>
  <si>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</si>
  <si>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</si>
  <si>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</si>
  <si>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</si>
  <si>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</si>
  <si>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</si>
  <si>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</si>
  <si>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</si>
  <si>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</si>
  <si>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</si>
  <si>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</si>
  <si>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</si>
  <si>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</si>
  <si>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</si>
  <si>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</si>
  <si>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</si>
  <si>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</si>
  <si>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</si>
  <si>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</si>
  <si>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</si>
  <si>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</si>
  <si>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</si>
  <si>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</si>
  <si>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</si>
  <si>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</si>
  <si>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</si>
  <si>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</si>
  <si>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</si>
  <si>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</si>
  <si>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</si>
  <si>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</si>
  <si>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</si>
  <si>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</si>
  <si>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</si>
  <si>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</si>
  <si>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</si>
  <si>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</si>
  <si>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</si>
  <si>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</si>
  <si>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</si>
  <si>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</si>
  <si>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</si>
  <si>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</si>
  <si>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</si>
  <si>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</si>
  <si>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</si>
  <si>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</si>
  <si>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</si>
  <si>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</si>
  <si>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</si>
  <si>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</si>
  <si>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</si>
  <si>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</si>
  <si>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</si>
  <si>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</si>
  <si>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</si>
  <si>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</si>
  <si>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</si>
  <si>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</si>
  <si>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</si>
  <si>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</si>
  <si>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</si>
  <si>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</si>
  <si>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</si>
  <si>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</si>
  <si>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</si>
  <si>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</si>
  <si>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</si>
  <si>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</si>
  <si>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</si>
  <si>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</si>
  <si>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</si>
  <si>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</si>
  <si>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</si>
  <si>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</si>
  <si>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</si>
  <si>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</si>
  <si>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</si>
  <si>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</si>
  <si>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</si>
  <si>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</si>
  <si>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</si>
  <si>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</si>
  <si>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</si>
  <si>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</si>
  <si>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</si>
  <si>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</si>
  <si>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</si>
  <si>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</si>
  <si>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</si>
  <si>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</si>
  <si>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</si>
  <si>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</si>
  <si>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</si>
  <si>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</si>
  <si>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</si>
  <si>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</si>
  <si>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</si>
  <si>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</si>
  <si>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</si>
  <si>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</si>
  <si>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</si>
  <si>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</si>
  <si>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</si>
  <si>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</si>
  <si>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</si>
  <si>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</si>
  <si>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</si>
  <si>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</si>
  <si>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</si>
  <si>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</si>
  <si>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</si>
  <si>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</si>
  <si>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</si>
  <si>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</si>
  <si>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</si>
  <si>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</si>
  <si>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</si>
  <si>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</si>
  <si>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</si>
  <si>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</si>
  <si>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</si>
  <si>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</si>
  <si>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</si>
  <si>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</si>
  <si>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</si>
  <si>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</si>
  <si>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</si>
  <si>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</si>
  <si>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</si>
  <si>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</si>
  <si>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</si>
  <si>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</si>
  <si>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</si>
  <si>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</si>
  <si>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</si>
  <si>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</si>
  <si>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</si>
  <si>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</si>
  <si>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</si>
  <si>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</si>
  <si>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</si>
  <si>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</si>
  <si>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</si>
  <si>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</si>
  <si>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</si>
  <si>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</si>
  <si>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</si>
  <si>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</si>
  <si>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</si>
  <si>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</si>
  <si>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</si>
  <si>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</si>
  <si>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</si>
  <si>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</si>
  <si>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</si>
  <si>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</si>
  <si>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</si>
  <si>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</si>
  <si>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</si>
  <si>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</si>
  <si>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</si>
  <si>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</si>
  <si>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</si>
  <si>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</si>
  <si>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</si>
  <si>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</si>
  <si>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</si>
  <si>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</si>
  <si>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</si>
  <si>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</si>
  <si>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</si>
  <si>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</si>
  <si>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</si>
  <si>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</si>
  <si>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</si>
  <si>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</si>
  <si>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</si>
  <si>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</si>
  <si>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</si>
  <si>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</si>
  <si>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</si>
  <si>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</si>
  <si>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</si>
  <si>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</si>
  <si>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</si>
  <si>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</si>
  <si>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</si>
  <si>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</si>
  <si>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</si>
  <si>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</si>
  <si>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</si>
  <si>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</si>
  <si>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</si>
  <si>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</si>
  <si>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</si>
  <si>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</si>
  <si>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</si>
  <si>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</si>
  <si>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</si>
  <si>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</si>
  <si>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</si>
  <si>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</si>
  <si>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</si>
  <si>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</si>
  <si>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</si>
  <si>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</si>
  <si>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</si>
  <si>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</si>
  <si>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</si>
  <si>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</si>
  <si>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</si>
  <si>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</si>
  <si>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</si>
  <si>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</si>
  <si>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</si>
  <si>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</si>
  <si>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</si>
  <si>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</si>
  <si>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</si>
  <si>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</si>
  <si>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</si>
  <si>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</si>
  <si>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</si>
  <si>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</si>
  <si>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</si>
  <si>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</si>
  <si>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</si>
  <si>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</si>
  <si>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</si>
  <si>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</si>
  <si>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</si>
  <si>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</si>
  <si>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</si>
  <si>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</si>
  <si>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</si>
  <si>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</si>
  <si>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</si>
  <si>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</si>
  <si>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</si>
  <si>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</si>
  <si>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</si>
  <si>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</si>
  <si>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</si>
  <si>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</si>
  <si>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</si>
  <si>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</si>
  <si>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</si>
  <si>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</si>
  <si>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</si>
  <si>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</si>
  <si>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</si>
  <si>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</si>
  <si>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</si>
  <si>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</si>
  <si>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</si>
  <si>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</si>
  <si>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</si>
  <si>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</si>
  <si>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</si>
  <si>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</si>
  <si>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</si>
  <si>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</si>
  <si>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</si>
  <si>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</si>
  <si>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</si>
  <si>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</si>
  <si>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</si>
  <si>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</si>
  <si>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</si>
  <si>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</si>
  <si>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</si>
  <si>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</si>
  <si>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</si>
  <si>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</si>
  <si>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</si>
  <si>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</si>
  <si>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</si>
  <si>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</si>
  <si>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</si>
  <si>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</si>
  <si>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</si>
  <si>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</si>
  <si>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</si>
  <si>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</si>
  <si>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</si>
  <si>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</si>
  <si>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</si>
  <si>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</si>
  <si>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</si>
  <si>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</si>
  <si>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</si>
  <si>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</si>
  <si>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</si>
  <si>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</si>
  <si>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</si>
  <si>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</si>
  <si>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</si>
  <si>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</si>
  <si>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</si>
  <si>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</si>
  <si>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</si>
  <si>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</si>
  <si>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</si>
  <si>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</si>
  <si>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</si>
  <si>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</si>
  <si>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</si>
  <si>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</si>
  <si>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</si>
  <si>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</si>
  <si>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</si>
  <si>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</si>
  <si>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</si>
  <si>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</si>
  <si>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</si>
  <si>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</si>
  <si>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</si>
  <si>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</si>
  <si>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</si>
  <si>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</si>
  <si>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</si>
  <si>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</si>
  <si>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</si>
  <si>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</si>
  <si>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</si>
  <si>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</si>
  <si>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</si>
  <si>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</si>
  <si>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</si>
  <si>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</si>
  <si>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</si>
  <si>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</si>
  <si>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</si>
  <si>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</si>
  <si>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</si>
  <si>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</si>
  <si>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</si>
  <si>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</si>
  <si>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</si>
  <si>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</si>
  <si>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</si>
  <si>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</si>
  <si>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</si>
  <si>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</si>
  <si>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</si>
  <si>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</si>
  <si>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</si>
  <si>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</si>
  <si>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</si>
  <si>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</si>
  <si>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</si>
  <si>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</si>
  <si>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</si>
  <si>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</si>
  <si>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</si>
  <si>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</si>
  <si>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</si>
  <si>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</si>
  <si>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</si>
  <si>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</si>
  <si>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</si>
  <si>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</si>
  <si>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</si>
  <si>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</si>
  <si>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</si>
  <si>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</si>
  <si>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</si>
  <si>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</si>
  <si>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</si>
  <si>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</si>
  <si>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</si>
  <si>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</si>
  <si>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</si>
  <si>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</si>
  <si>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</si>
  <si>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</si>
  <si>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</si>
  <si>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</si>
  <si>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</si>
  <si>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</si>
  <si>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</si>
  <si>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</si>
  <si>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</si>
  <si>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</si>
  <si>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</si>
  <si>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</si>
  <si>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</si>
  <si>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</si>
  <si>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</si>
  <si>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</si>
  <si>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</si>
  <si>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</si>
  <si>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</si>
  <si>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</si>
  <si>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</si>
  <si>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</si>
  <si>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</si>
  <si>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</si>
  <si>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</si>
  <si>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</si>
  <si>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</si>
  <si>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</si>
  <si>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</si>
  <si>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</si>
  <si>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</si>
  <si>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</si>
  <si>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</si>
  <si>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</si>
  <si>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</si>
  <si>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</si>
  <si>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</si>
  <si>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</si>
  <si>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</si>
  <si>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</si>
  <si>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</si>
  <si>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</si>
  <si>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</si>
  <si>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</si>
  <si>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</si>
  <si>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</si>
  <si>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</si>
  <si>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</si>
  <si>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</si>
  <si>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</si>
  <si>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</si>
  <si>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</si>
  <si>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</si>
  <si>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</si>
  <si>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</si>
  <si>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</si>
  <si>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</si>
  <si>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</si>
  <si>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</si>
  <si>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</si>
  <si>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</si>
  <si>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</si>
  <si>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</si>
  <si>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</si>
  <si>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</si>
  <si>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</si>
  <si>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</si>
  <si>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</si>
  <si>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</si>
  <si>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</si>
  <si>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</si>
  <si>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</si>
  <si>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</si>
  <si>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</si>
  <si>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</si>
  <si>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</si>
  <si>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</si>
  <si>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</si>
  <si>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</si>
  <si>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</si>
  <si>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</si>
  <si>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</si>
  <si>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</si>
  <si>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</si>
  <si>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</si>
  <si>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</si>
  <si>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</si>
  <si>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</si>
  <si>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</si>
  <si>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</si>
  <si>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</si>
  <si>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</si>
  <si>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</si>
  <si>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</si>
  <si>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</si>
  <si>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</si>
  <si>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</si>
  <si>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</si>
  <si>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</si>
  <si>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</si>
  <si>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</si>
  <si>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</si>
  <si>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</si>
  <si>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</si>
  <si>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</si>
  <si>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</si>
  <si>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</si>
  <si>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</si>
  <si>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</si>
  <si>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</si>
  <si>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</si>
  <si>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</si>
  <si>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</si>
  <si>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</si>
  <si>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</si>
  <si>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</si>
  <si>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</si>
  <si>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</si>
  <si>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</si>
  <si>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</si>
  <si>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</si>
  <si>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</si>
  <si>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</si>
  <si>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</si>
  <si>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</si>
  <si>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</si>
  <si>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</si>
  <si>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</si>
  <si>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</si>
  <si>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</si>
  <si>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</si>
  <si>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</si>
  <si>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</si>
  <si>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</si>
  <si>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</si>
  <si>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</si>
  <si>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</si>
  <si>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</si>
  <si>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</si>
  <si>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</si>
  <si>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</si>
  <si>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</si>
  <si>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</si>
  <si>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</si>
  <si>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</si>
  <si>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</si>
  <si>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</si>
  <si>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</si>
  <si>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</si>
  <si>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</si>
  <si>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</si>
  <si>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</si>
  <si>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</si>
  <si>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</si>
  <si>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</si>
  <si>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</si>
  <si>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</si>
  <si>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</si>
  <si>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</si>
  <si>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</si>
  <si>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</si>
  <si>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</si>
  <si>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</si>
  <si>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</si>
  <si>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</si>
  <si>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</si>
  <si>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</si>
  <si>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</si>
  <si>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</si>
  <si>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</si>
  <si>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</si>
  <si>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</si>
  <si>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</si>
  <si>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</si>
  <si>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</si>
  <si>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</si>
  <si>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</si>
  <si>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</si>
  <si>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</si>
  <si>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</si>
  <si>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</si>
  <si>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</si>
  <si>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</si>
  <si>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</si>
  <si>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</si>
  <si>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</si>
  <si>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</si>
  <si>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</si>
  <si>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</si>
  <si>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</si>
  <si>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</si>
  <si>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</si>
  <si>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</si>
  <si>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</si>
  <si>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</si>
  <si>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</si>
  <si>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</si>
  <si>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</si>
  <si>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</si>
  <si>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</si>
  <si>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</si>
  <si>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</si>
  <si>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</si>
  <si>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</si>
  <si>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</si>
  <si>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</si>
  <si>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</si>
  <si>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</si>
  <si>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</si>
  <si>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</si>
  <si>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</si>
  <si>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</si>
  <si>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</si>
  <si>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</si>
  <si>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</si>
  <si>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</si>
  <si>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</si>
  <si>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</si>
  <si>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</si>
  <si>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</si>
  <si>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</si>
  <si>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</si>
  <si>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</si>
  <si>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</si>
  <si>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</si>
  <si>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</si>
  <si>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</si>
  <si>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</si>
  <si>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</si>
  <si>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</si>
  <si>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</si>
  <si>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</si>
  <si>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</si>
  <si>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</si>
  <si>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</si>
  <si>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</si>
  <si>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</si>
  <si>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</si>
  <si>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</si>
  <si>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</si>
  <si>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</si>
  <si>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</si>
  <si>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</si>
  <si>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</si>
  <si>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</si>
  <si>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</si>
  <si>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</si>
  <si>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</si>
  <si>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</si>
  <si>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</si>
  <si>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</si>
  <si>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</si>
  <si>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</si>
  <si>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</si>
  <si>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</si>
  <si>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</si>
  <si>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</si>
  <si>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</si>
  <si>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</si>
  <si>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</si>
  <si>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</si>
  <si>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</si>
  <si>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</si>
  <si>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</si>
  <si>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</si>
  <si>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</si>
  <si>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</si>
  <si>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</si>
  <si>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</si>
  <si>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</si>
  <si>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</si>
  <si>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</si>
  <si>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</si>
  <si>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</si>
  <si>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</si>
  <si>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</si>
  <si>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</si>
  <si>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</si>
  <si>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</si>
  <si>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</si>
  <si>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</si>
  <si>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</si>
  <si>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</si>
  <si>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</si>
  <si>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</si>
  <si>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</si>
  <si>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</si>
  <si>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</si>
  <si>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</si>
  <si>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</si>
  <si>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</si>
  <si>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</si>
  <si>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</si>
  <si>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</si>
  <si>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</si>
  <si>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</si>
  <si>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</si>
  <si>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</si>
  <si>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</si>
  <si>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</si>
  <si>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</si>
  <si>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</si>
  <si>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</si>
  <si>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</si>
  <si>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</si>
  <si>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</si>
  <si>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</si>
  <si>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</si>
  <si>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</si>
  <si>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</si>
  <si>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</si>
  <si>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</si>
  <si>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</si>
  <si>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</si>
  <si>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</si>
  <si>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</si>
  <si>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</si>
  <si>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</si>
  <si>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</si>
  <si>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</si>
  <si>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</si>
  <si>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</si>
  <si>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</si>
  <si>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</si>
  <si>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</si>
  <si>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</si>
  <si>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</si>
  <si>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</si>
  <si>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</si>
  <si>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</si>
  <si>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</si>
  <si>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</si>
  <si>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</si>
  <si>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</si>
  <si>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</si>
  <si>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</si>
  <si>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</si>
  <si>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</si>
  <si>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</si>
  <si>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</si>
  <si>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</si>
  <si>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</si>
  <si>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</si>
  <si>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</si>
  <si>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</si>
  <si>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</si>
  <si>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</si>
  <si>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</si>
  <si>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</si>
  <si>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</si>
  <si>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</si>
  <si>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</si>
  <si>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</si>
  <si>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</si>
  <si>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</si>
  <si>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</si>
  <si>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</si>
  <si>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</si>
  <si>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</si>
  <si>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</si>
  <si>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</si>
  <si>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</si>
  <si>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</si>
  <si>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</si>
  <si>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</si>
  <si>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</si>
  <si>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</si>
  <si>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</si>
  <si>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</si>
  <si>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</si>
  <si>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</si>
  <si>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</si>
  <si>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</si>
  <si>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</si>
  <si>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</si>
  <si>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</si>
  <si>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</si>
  <si>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</si>
  <si>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</si>
  <si>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</si>
  <si>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</si>
  <si>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</si>
  <si>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</si>
  <si>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</si>
  <si>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</si>
  <si>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</si>
  <si>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</si>
  <si>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</si>
  <si>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</si>
  <si>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</si>
  <si>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</si>
  <si>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</si>
  <si>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</si>
  <si>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</si>
  <si>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</si>
  <si>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</si>
  <si>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</si>
  <si>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</si>
  <si>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</si>
  <si>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</si>
  <si>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</si>
  <si>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</si>
  <si>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</si>
  <si>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</si>
  <si>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</si>
  <si>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</si>
  <si>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</si>
  <si>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</si>
  <si>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</si>
  <si>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</si>
  <si>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</si>
  <si>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</si>
  <si>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</si>
  <si>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</si>
  <si>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</si>
  <si>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</si>
  <si>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</si>
  <si>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</si>
  <si>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</si>
  <si>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</si>
  <si>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</si>
  <si>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</si>
  <si>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</si>
  <si>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</si>
  <si>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</si>
  <si>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</si>
  <si>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</si>
  <si>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</si>
  <si>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</si>
  <si>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</si>
  <si>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</si>
  <si>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</si>
  <si>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</si>
  <si>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</si>
  <si>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</si>
  <si>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</si>
  <si>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</si>
  <si>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</si>
  <si>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</si>
  <si>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</si>
  <si>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</si>
  <si>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</si>
  <si>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</si>
  <si>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</si>
  <si>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</si>
  <si>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</si>
  <si>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</si>
  <si>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</si>
  <si>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</si>
  <si>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</si>
  <si>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</si>
  <si>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</si>
  <si>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</si>
  <si>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</si>
  <si>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</si>
  <si>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</si>
  <si>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</si>
  <si>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</si>
  <si>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</si>
  <si>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</si>
  <si>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</si>
  <si>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</si>
  <si>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</si>
  <si>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</si>
  <si>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</si>
  <si>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</si>
  <si>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</si>
  <si>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</si>
  <si>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</si>
  <si>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</si>
  <si>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</si>
  <si>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</si>
  <si>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</si>
  <si>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</si>
  <si>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</si>
  <si>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</si>
  <si>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</si>
  <si>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</si>
  <si>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</si>
  <si>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</si>
  <si>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</si>
  <si>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</si>
  <si>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</si>
  <si>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</si>
  <si>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</si>
  <si>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</si>
  <si>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</si>
  <si>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</si>
  <si>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</si>
  <si>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</si>
  <si>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</si>
  <si>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</si>
  <si>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</si>
  <si>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</si>
  <si>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</si>
  <si>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</si>
  <si>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</si>
  <si>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</si>
  <si>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</si>
  <si>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</si>
  <si>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</si>
  <si>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</si>
  <si>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</si>
  <si>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</si>
  <si>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</si>
  <si>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</si>
  <si>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</si>
  <si>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</si>
  <si>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</si>
  <si>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</si>
  <si>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</si>
  <si>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</si>
  <si>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</si>
  <si>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</si>
  <si>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</si>
  <si>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</si>
  <si>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</si>
  <si>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</si>
  <si>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</si>
  <si>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</si>
  <si>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</si>
  <si>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</si>
  <si>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</si>
  <si>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</si>
  <si>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</si>
  <si>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</si>
  <si>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</si>
  <si>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</si>
  <si>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</si>
  <si>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</si>
  <si>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</si>
  <si>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</si>
  <si>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</si>
  <si>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</si>
  <si>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</si>
  <si>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</si>
  <si>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</si>
  <si>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</si>
  <si>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</si>
  <si>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</si>
  <si>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</si>
  <si>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</si>
  <si>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</si>
  <si>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</si>
  <si>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</si>
  <si>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</si>
  <si>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</si>
  <si>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</si>
  <si>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</si>
  <si>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</si>
  <si>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</si>
  <si>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</si>
  <si>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</si>
  <si>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</si>
  <si>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</si>
  <si>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</si>
  <si>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</si>
  <si>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</si>
  <si>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</si>
  <si>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</si>
  <si>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</si>
  <si>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</si>
  <si>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</si>
  <si>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</si>
  <si>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</si>
  <si>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</si>
  <si>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</si>
  <si>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</si>
  <si>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</si>
  <si>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</si>
  <si>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</si>
  <si>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</si>
  <si>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</si>
  <si>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</si>
  <si>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</si>
  <si>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</si>
  <si>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</si>
  <si>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</si>
  <si>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</si>
  <si>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</si>
  <si>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</si>
  <si>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</si>
  <si>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</si>
  <si>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</si>
  <si>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</si>
  <si>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</si>
  <si>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</si>
  <si>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</si>
  <si>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</si>
  <si>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</si>
  <si>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</si>
  <si>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</si>
  <si>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</si>
  <si>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</si>
  <si>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</si>
  <si>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</si>
  <si>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</si>
  <si>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</si>
  <si>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</si>
  <si>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</si>
  <si>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</si>
  <si>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</si>
  <si>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</si>
  <si>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</si>
  <si>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</si>
  <si>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</si>
  <si>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</si>
  <si>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</si>
  <si>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</si>
  <si>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</si>
  <si>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</si>
  <si>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</si>
  <si>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</si>
  <si>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</si>
  <si>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</si>
  <si>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</si>
  <si>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</si>
  <si>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</si>
  <si>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</si>
  <si>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</si>
  <si>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</si>
  <si>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</si>
  <si>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</si>
  <si>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</si>
  <si>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</si>
  <si>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</si>
  <si>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</si>
  <si>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</si>
  <si>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</si>
  <si>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</si>
  <si>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</si>
  <si>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</si>
  <si>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</si>
  <si>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</si>
  <si>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</si>
  <si>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</si>
  <si>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</si>
  <si>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</si>
  <si>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</si>
  <si>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</si>
  <si>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</si>
  <si>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</si>
  <si>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</si>
  <si>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</si>
  <si>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</si>
  <si>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</si>
  <si>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</si>
  <si>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</si>
  <si>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</si>
  <si>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</si>
  <si>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</si>
  <si>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</si>
  <si>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</si>
  <si>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</si>
  <si>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</si>
  <si>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</si>
  <si>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</si>
  <si>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</si>
  <si>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</si>
  <si>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</si>
  <si>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</si>
  <si>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</si>
  <si>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</si>
  <si>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</si>
  <si>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</si>
  <si>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</si>
  <si>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</si>
  <si>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</si>
  <si>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</si>
  <si>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</si>
  <si>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</si>
  <si>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</si>
  <si>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</si>
  <si>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</si>
  <si>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</si>
  <si>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</si>
  <si>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</si>
  <si>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</si>
  <si>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</si>
  <si>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</si>
  <si>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</si>
  <si>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</si>
  <si>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</si>
  <si>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</si>
  <si>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</si>
  <si>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</si>
  <si>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</si>
  <si>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</si>
  <si>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</si>
  <si>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</si>
  <si>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</si>
  <si>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</si>
  <si>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</si>
  <si>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</si>
  <si>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</si>
  <si>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</si>
  <si>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</si>
  <si>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</si>
  <si>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</si>
  <si>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</si>
  <si>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</si>
  <si>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</si>
  <si>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</si>
  <si>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</si>
  <si>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</si>
  <si>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</si>
  <si>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</si>
  <si>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</si>
  <si>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</si>
  <si>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</si>
  <si>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</si>
  <si>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</si>
  <si>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</si>
  <si>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</si>
  <si>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</si>
  <si>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</si>
  <si>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</si>
  <si>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</si>
  <si>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</si>
  <si>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</si>
  <si>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</si>
  <si>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</si>
  <si>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</si>
  <si>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</si>
  <si>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</si>
  <si>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</si>
  <si>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</si>
  <si>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</si>
  <si>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</si>
  <si>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</si>
  <si>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</si>
  <si>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</si>
  <si>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</si>
  <si>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</si>
  <si>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</si>
  <si>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</si>
  <si>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</si>
  <si>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</si>
  <si>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</si>
  <si>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</si>
  <si>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</si>
  <si>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</si>
  <si>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</si>
  <si>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</si>
  <si>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</si>
  <si>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</si>
  <si>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</si>
  <si>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</si>
  <si>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</si>
  <si>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</si>
  <si>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</si>
  <si>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</si>
  <si>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</si>
  <si>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</si>
  <si>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</si>
  <si>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</si>
  <si>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</si>
  <si>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</si>
  <si>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</si>
  <si>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</si>
  <si>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</si>
  <si>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</si>
  <si>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</si>
  <si>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</si>
  <si>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</si>
  <si>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</si>
  <si>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</si>
  <si>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</si>
  <si>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</si>
  <si>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</si>
  <si>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</si>
  <si>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</si>
  <si>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</si>
  <si>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</si>
  <si>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</si>
  <si>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</si>
  <si>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</si>
  <si>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</si>
  <si>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</si>
  <si>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</si>
  <si>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</si>
  <si>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</si>
  <si>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</si>
  <si>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</si>
  <si>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</si>
  <si>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</si>
  <si>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</si>
  <si>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</si>
  <si>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</si>
  <si>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</si>
  <si>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</si>
  <si>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</si>
  <si>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</si>
  <si>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</si>
  <si>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</si>
  <si>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</si>
  <si>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</si>
  <si>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</si>
  <si>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</si>
  <si>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</si>
  <si>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</si>
  <si>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</si>
  <si>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</si>
  <si>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</si>
  <si>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</si>
  <si>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</si>
  <si>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</si>
  <si>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</si>
  <si>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</si>
  <si>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</si>
  <si>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</si>
  <si>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</si>
  <si>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</si>
  <si>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</si>
  <si>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</si>
  <si>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</si>
  <si>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</si>
  <si>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</si>
  <si>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</si>
  <si>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</si>
  <si>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</si>
  <si>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</si>
  <si>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</si>
  <si>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</si>
  <si>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</si>
  <si>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</si>
  <si>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</si>
  <si>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</si>
  <si>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</si>
  <si>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</si>
  <si>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</si>
  <si>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</si>
  <si>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</si>
  <si>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</si>
  <si>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</si>
  <si>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</si>
  <si>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</si>
  <si>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</si>
  <si>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</si>
  <si>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</si>
  <si>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</si>
  <si>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</si>
  <si>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</si>
  <si>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</si>
  <si>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</si>
  <si>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</si>
  <si>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</si>
  <si>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</si>
  <si>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</si>
  <si>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</si>
  <si>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</si>
  <si>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</si>
  <si>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</si>
  <si>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</si>
  <si>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</si>
  <si>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</si>
  <si>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</si>
  <si>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</si>
  <si>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</si>
  <si>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</si>
  <si>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</si>
  <si>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</si>
  <si>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</si>
  <si>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</si>
  <si>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</si>
  <si>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</si>
  <si>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</si>
  <si>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</si>
  <si>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</si>
  <si>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</si>
  <si>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</si>
  <si>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</si>
  <si>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</si>
  <si>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</si>
  <si>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</si>
  <si>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</si>
  <si>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</si>
  <si>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</si>
  <si>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</si>
  <si>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</si>
  <si>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</si>
  <si>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</si>
  <si>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</si>
  <si>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</si>
  <si>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</si>
  <si>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</si>
  <si>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</si>
  <si>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</si>
  <si>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</si>
  <si>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</si>
  <si>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</si>
  <si>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</si>
  <si>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</si>
  <si>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</si>
  <si>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</si>
  <si>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</si>
  <si>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</si>
  <si>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</si>
  <si>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</si>
  <si>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</si>
  <si>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</si>
  <si>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</si>
  <si>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</si>
  <si>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</si>
  <si>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</si>
  <si>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</si>
  <si>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</si>
  <si>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</si>
  <si>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</si>
  <si>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</si>
  <si>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</si>
  <si>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</si>
  <si>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</si>
  <si>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</si>
  <si>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</si>
  <si>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</si>
  <si>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</si>
  <si>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</si>
  <si>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</si>
  <si>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</si>
  <si>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</si>
  <si>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</si>
  <si>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</si>
  <si>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</si>
  <si>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</si>
  <si>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</si>
  <si>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</si>
  <si>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</si>
  <si>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</si>
  <si>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</si>
  <si>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</si>
  <si>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</si>
  <si>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</si>
  <si>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</si>
  <si>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</si>
  <si>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</si>
  <si>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</si>
  <si>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</si>
  <si>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</si>
  <si>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</si>
  <si>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</si>
  <si>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</si>
  <si>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</si>
  <si>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</si>
  <si>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</si>
  <si>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</si>
  <si>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</si>
  <si>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</si>
  <si>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</si>
  <si>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</si>
  <si>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</si>
  <si>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</si>
  <si>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</si>
  <si>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</si>
  <si>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</si>
  <si>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</si>
  <si>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</si>
  <si>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</si>
  <si>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</si>
  <si>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</si>
  <si>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</si>
  <si>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</si>
  <si>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</si>
  <si>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</si>
  <si>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</si>
  <si>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</si>
  <si>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</si>
  <si>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</si>
  <si>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</si>
  <si>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</si>
  <si>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</si>
  <si>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</si>
  <si>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</si>
  <si>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</si>
  <si>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</si>
  <si>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</si>
  <si>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</si>
  <si>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</si>
  <si>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</si>
  <si>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</si>
  <si>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</si>
  <si>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</si>
  <si>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</si>
  <si>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</si>
  <si>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</si>
  <si>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</si>
  <si>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</si>
  <si>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</si>
  <si>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</si>
  <si>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</si>
  <si>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</si>
  <si>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</si>
  <si>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</si>
  <si>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</si>
  <si>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</si>
  <si>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</si>
  <si>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</si>
  <si>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</si>
  <si>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</si>
  <si>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</si>
  <si>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</si>
  <si>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</si>
  <si>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</si>
  <si>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</si>
  <si>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</si>
  <si>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</si>
  <si>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</si>
  <si>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</si>
  <si>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</si>
  <si>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</si>
  <si>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</si>
  <si>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</si>
  <si>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</si>
  <si>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</si>
  <si>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</si>
  <si>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</si>
  <si>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</si>
  <si>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</si>
  <si>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</si>
  <si>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</si>
  <si>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</si>
  <si>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</si>
  <si>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</si>
  <si>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</si>
  <si>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</si>
  <si>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</si>
  <si>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</si>
  <si>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</si>
  <si>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</si>
  <si>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</si>
  <si>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</si>
  <si>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</si>
  <si>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</si>
  <si>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</si>
  <si>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</si>
  <si>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</si>
  <si>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</si>
  <si>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</si>
  <si>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</si>
  <si>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</si>
  <si>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</si>
  <si>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</si>
  <si>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</si>
  <si>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</si>
  <si>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</si>
  <si>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</si>
  <si>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</si>
  <si>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</si>
  <si>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</si>
  <si>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</si>
  <si>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</si>
  <si>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</si>
  <si>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</si>
  <si>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</si>
  <si>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</si>
  <si>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</si>
  <si>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</si>
  <si>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</si>
  <si>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</si>
  <si>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</si>
  <si>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</si>
  <si>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</si>
  <si>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</si>
  <si>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</si>
  <si>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</si>
  <si>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</si>
  <si>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</si>
  <si>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</si>
  <si>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</si>
  <si>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</si>
  <si>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</si>
  <si>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</si>
  <si>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</si>
  <si>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</si>
  <si>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</si>
  <si>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</si>
  <si>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</si>
  <si>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</si>
  <si>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</si>
  <si>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</si>
  <si>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</si>
  <si>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</si>
  <si>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</si>
  <si>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</si>
  <si>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</si>
  <si>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</si>
  <si>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</si>
  <si>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</si>
  <si>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</si>
  <si>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</si>
  <si>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</si>
  <si>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</si>
  <si>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</si>
  <si>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</si>
  <si>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</si>
  <si>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</si>
  <si>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</si>
  <si>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</si>
  <si>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</si>
  <si>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</si>
  <si>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</si>
  <si>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</si>
  <si>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</si>
  <si>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</si>
  <si>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</si>
  <si>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</si>
  <si>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</si>
  <si>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</si>
  <si>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</si>
  <si>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</si>
  <si>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</si>
  <si>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</si>
  <si>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</si>
  <si>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</si>
  <si>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</si>
  <si>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</si>
  <si>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</si>
  <si>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</si>
  <si>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</si>
  <si>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</si>
  <si>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</si>
  <si>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</si>
  <si>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</si>
  <si>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</si>
  <si>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</si>
  <si>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</si>
  <si>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</si>
  <si>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</si>
  <si>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</si>
  <si>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</si>
  <si>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</si>
  <si>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</si>
  <si>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</si>
  <si>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</si>
  <si>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</si>
  <si>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</si>
  <si>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</si>
  <si>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</si>
  <si>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</si>
  <si>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</si>
  <si>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</si>
  <si>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</si>
  <si>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</si>
  <si>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</si>
  <si>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</si>
  <si>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</si>
  <si>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</si>
  <si>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</si>
  <si>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</si>
  <si>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</si>
  <si>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</si>
  <si>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</si>
  <si>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</si>
  <si>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</si>
  <si>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</si>
  <si>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</si>
  <si>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</si>
  <si>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</si>
  <si>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</si>
  <si>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</si>
  <si>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</si>
  <si>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</si>
  <si>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</si>
  <si>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</si>
  <si>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</si>
  <si>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</si>
  <si>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</si>
  <si>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</si>
  <si>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</si>
  <si>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</si>
  <si>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</si>
  <si>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</si>
  <si>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</si>
  <si>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</si>
  <si>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</si>
  <si>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</si>
  <si>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</si>
  <si>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</si>
  <si>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</si>
  <si>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</si>
  <si>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</si>
  <si>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</si>
  <si>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</si>
  <si>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</si>
  <si>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</si>
  <si>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</si>
  <si>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</si>
  <si>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</si>
  <si>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</si>
  <si>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</si>
  <si>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</si>
  <si>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</si>
  <si>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</si>
  <si>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</si>
  <si>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</si>
  <si>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</si>
  <si>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</si>
  <si>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</si>
  <si>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</si>
  <si>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</si>
  <si>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</si>
  <si>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</si>
  <si>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</si>
  <si>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</si>
  <si>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</si>
  <si>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</si>
  <si>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</si>
  <si>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</si>
  <si>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</si>
  <si>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</si>
  <si>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</si>
  <si>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</si>
  <si>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</si>
  <si>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</si>
  <si>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</si>
  <si>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</si>
  <si>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</si>
  <si>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</si>
  <si>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</si>
  <si>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</si>
  <si>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</si>
  <si>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</si>
  <si>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</si>
  <si>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</si>
  <si>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</si>
  <si>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</si>
  <si>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</si>
  <si>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</si>
  <si>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</si>
  <si>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</si>
  <si>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</si>
  <si>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</si>
  <si>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</si>
  <si>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</si>
  <si>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</si>
  <si>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</si>
  <si>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</si>
  <si>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</si>
  <si>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</si>
  <si>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</si>
  <si>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</si>
  <si>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</si>
  <si>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</si>
  <si>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</si>
  <si>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</si>
  <si>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</si>
  <si>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</si>
  <si>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</si>
  <si>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</si>
  <si>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</si>
  <si>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</si>
  <si>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</si>
  <si>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</si>
  <si>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</si>
  <si>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</si>
  <si>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</si>
  <si>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</si>
  <si>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</si>
  <si>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</si>
  <si>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</si>
  <si>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</si>
  <si>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</si>
  <si>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</si>
  <si>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</si>
  <si>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</si>
  <si>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</si>
  <si>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</si>
  <si>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</si>
  <si>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</si>
  <si>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</si>
  <si>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</si>
  <si>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</si>
  <si>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</si>
  <si>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</si>
  <si>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</si>
  <si>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</si>
  <si>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</si>
  <si>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</si>
  <si>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</si>
  <si>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</si>
  <si>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</si>
  <si>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</si>
  <si>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</si>
  <si>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</si>
  <si>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</si>
  <si>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</si>
  <si>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</si>
  <si>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</si>
  <si>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</si>
  <si>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</si>
  <si>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</si>
  <si>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</si>
  <si>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</si>
  <si>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</si>
  <si>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</si>
  <si>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</si>
  <si>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</si>
  <si>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</si>
  <si>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</si>
  <si>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</si>
  <si>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</si>
  <si>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</si>
  <si>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</si>
  <si>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</si>
  <si>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</si>
  <si>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</si>
  <si>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</si>
  <si>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</si>
  <si>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</si>
  <si>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</si>
  <si>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</si>
  <si>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</si>
  <si>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</si>
  <si>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</si>
  <si>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</si>
  <si>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</si>
  <si>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</si>
  <si>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</si>
  <si>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</si>
  <si>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</si>
  <si>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</si>
  <si>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</si>
  <si>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</si>
  <si>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</si>
  <si>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</si>
  <si>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</si>
  <si>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</si>
  <si>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</si>
  <si>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</si>
  <si>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</si>
  <si>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</si>
  <si>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</si>
  <si>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</si>
  <si>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</si>
  <si>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</si>
  <si>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</si>
  <si>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</si>
  <si>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</si>
  <si>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</si>
  <si>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</si>
  <si>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</si>
  <si>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</si>
  <si>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</si>
  <si>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</si>
  <si>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</si>
  <si>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</si>
  <si>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</si>
  <si>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</si>
  <si>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</si>
  <si>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</si>
  <si>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</si>
  <si>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</si>
  <si>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</si>
  <si>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</si>
  <si>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</si>
  <si>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</si>
  <si>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</si>
  <si>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</si>
  <si>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</si>
  <si>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</si>
  <si>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</si>
  <si>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</si>
  <si>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</si>
  <si>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</si>
  <si>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</si>
  <si>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</si>
  <si>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</si>
  <si>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</si>
  <si>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</si>
  <si>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</si>
  <si>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</si>
  <si>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</si>
  <si>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</si>
  <si>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</si>
  <si>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</si>
  <si>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</si>
  <si>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</si>
  <si>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</si>
  <si>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</si>
  <si>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</si>
  <si>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</si>
  <si>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</si>
  <si>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</si>
  <si>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</si>
  <si>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</si>
  <si>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</si>
  <si>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</si>
  <si>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</si>
  <si>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</si>
  <si>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</si>
  <si>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</si>
  <si>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</si>
  <si>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</si>
  <si>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</si>
  <si>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</si>
  <si>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</si>
  <si>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</si>
  <si>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</si>
  <si>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</si>
  <si>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</si>
  <si>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</si>
  <si>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</si>
  <si>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</si>
  <si>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</si>
  <si>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</si>
  <si>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</si>
  <si>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</si>
  <si>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</si>
  <si>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</si>
  <si>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</si>
  <si>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</si>
  <si>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</si>
  <si>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</si>
  <si>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</si>
  <si>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</si>
  <si>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</si>
  <si>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</si>
  <si>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</si>
  <si>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</si>
  <si>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</si>
  <si>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</si>
  <si>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</si>
  <si>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</si>
  <si>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</si>
  <si>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</si>
  <si>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</si>
  <si>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</si>
  <si>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</si>
  <si>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</si>
  <si>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</si>
  <si>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</si>
  <si>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</si>
  <si>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</si>
  <si>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</si>
  <si>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</si>
  <si>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</si>
  <si>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</si>
  <si>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</si>
  <si>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</si>
  <si>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</si>
  <si>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</si>
  <si>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</si>
  <si>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</si>
  <si>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</si>
  <si>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</si>
  <si>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</si>
  <si>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</si>
  <si>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</si>
  <si>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</si>
  <si>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</si>
  <si>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</si>
  <si>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</si>
  <si>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</si>
  <si>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</si>
  <si>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</si>
  <si>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</si>
  <si>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</si>
  <si>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</si>
  <si>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</si>
  <si>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</si>
  <si>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</si>
  <si>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</si>
  <si>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</si>
  <si>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</si>
  <si>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</si>
  <si>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</si>
  <si>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</si>
  <si>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</si>
  <si>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</si>
  <si>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</si>
  <si>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</si>
  <si>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</si>
  <si>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</si>
  <si>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</si>
  <si>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</si>
  <si>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</si>
  <si>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</si>
  <si>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</si>
  <si>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</si>
  <si>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</si>
  <si>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</si>
  <si>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</si>
  <si>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</si>
  <si>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</si>
  <si>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</si>
  <si>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</si>
  <si>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</si>
  <si>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</si>
  <si>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</si>
  <si>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</si>
  <si>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</si>
  <si>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</si>
  <si>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</si>
  <si>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</si>
  <si>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</si>
  <si>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</si>
  <si>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</si>
  <si>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</si>
  <si>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</si>
  <si>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</si>
  <si>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</si>
  <si>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</si>
  <si>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</si>
  <si>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</si>
  <si>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</si>
  <si>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</si>
  <si>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</si>
  <si>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</si>
  <si>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</si>
  <si>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</si>
  <si>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</si>
  <si>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</si>
  <si>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</si>
  <si>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</si>
  <si>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</si>
  <si>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</si>
  <si>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</si>
  <si>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</si>
  <si>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</si>
  <si>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</si>
  <si>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</si>
  <si>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</si>
  <si>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</si>
  <si>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</si>
  <si>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</si>
  <si>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</si>
  <si>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</si>
  <si>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</si>
  <si>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</si>
  <si>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</si>
  <si>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</si>
  <si>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</si>
  <si>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</si>
  <si>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</si>
  <si>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</si>
  <si>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</si>
  <si>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</si>
  <si>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</si>
  <si>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</si>
  <si>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</si>
  <si>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</si>
  <si>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</si>
  <si>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</si>
  <si>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</si>
  <si>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</si>
  <si>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</si>
  <si>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</si>
  <si>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</si>
  <si>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</si>
  <si>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</si>
  <si>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</si>
  <si>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</si>
  <si>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</si>
  <si>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</si>
  <si>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</si>
  <si>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</si>
  <si>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</si>
  <si>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</si>
  <si>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</si>
  <si>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</si>
  <si>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</si>
  <si>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</si>
  <si>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</si>
  <si>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</si>
  <si>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</si>
  <si>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</si>
  <si>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</si>
  <si>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</si>
  <si>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</si>
  <si>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</si>
  <si>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</si>
  <si>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</si>
  <si>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</si>
  <si>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</si>
  <si>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</si>
  <si>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</si>
  <si>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</si>
  <si>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</si>
  <si>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</si>
  <si>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</si>
  <si>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</si>
  <si>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</si>
  <si>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</si>
  <si>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</si>
  <si>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</si>
  <si>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</si>
  <si>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</si>
  <si>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</si>
  <si>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</si>
  <si>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</si>
  <si>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</si>
  <si>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</si>
  <si>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</si>
  <si>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</si>
  <si>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</si>
  <si>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</si>
  <si>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</si>
  <si>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</si>
  <si>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</si>
  <si>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</si>
  <si>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</si>
  <si>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</si>
  <si>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</si>
  <si>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</si>
  <si>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</si>
  <si>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</si>
  <si>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</si>
  <si>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</si>
  <si>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</si>
  <si>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</si>
  <si>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</si>
  <si>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</si>
  <si>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</si>
  <si>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</si>
  <si>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</si>
  <si>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</si>
  <si>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</si>
  <si>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</si>
  <si>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</si>
  <si>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</si>
  <si>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</si>
  <si>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</si>
  <si>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</si>
  <si>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</si>
  <si>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</si>
  <si>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</si>
  <si>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</si>
  <si>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</si>
  <si>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</si>
  <si>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</si>
  <si>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</si>
  <si>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</si>
  <si>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</si>
  <si>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</si>
  <si>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</si>
  <si>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</si>
  <si>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</si>
  <si>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</si>
  <si>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</si>
  <si>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</si>
  <si>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</si>
  <si>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</si>
  <si>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</si>
  <si>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</si>
  <si>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</si>
  <si>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</si>
  <si>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</si>
  <si>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</si>
  <si>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</si>
  <si>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</si>
  <si>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</si>
  <si>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</si>
  <si>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</si>
  <si>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</si>
  <si>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</si>
  <si>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</si>
  <si>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</si>
  <si>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</si>
  <si>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</si>
  <si>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</si>
  <si>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</si>
  <si>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</si>
  <si>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</si>
  <si>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</si>
  <si>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</si>
  <si>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</si>
  <si>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</si>
  <si>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</si>
  <si>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</si>
  <si>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</si>
  <si>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</si>
  <si>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</si>
  <si>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</si>
  <si>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</si>
  <si>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</si>
  <si>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</si>
  <si>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</si>
  <si>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</si>
  <si>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</si>
  <si>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</si>
  <si>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</si>
  <si>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</si>
  <si>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</si>
  <si>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</si>
  <si>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</si>
  <si>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</si>
  <si>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</si>
  <si>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</si>
  <si>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</si>
  <si>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</si>
  <si>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</si>
  <si>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</si>
  <si>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</si>
  <si>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</si>
  <si>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</si>
  <si>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</si>
  <si>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</si>
  <si>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</si>
  <si>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</si>
  <si>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</si>
  <si>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</si>
  <si>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</si>
  <si>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</si>
  <si>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</si>
  <si>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</si>
  <si>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</si>
  <si>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</si>
  <si>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</si>
  <si>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</si>
  <si>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</si>
  <si>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</si>
  <si>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</si>
  <si>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</si>
  <si>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</si>
  <si>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</si>
  <si>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</si>
  <si>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</si>
  <si>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</si>
  <si>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</si>
  <si>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</si>
  <si>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</si>
  <si>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</si>
  <si>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</si>
  <si>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</si>
  <si>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</si>
  <si>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</si>
  <si>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</si>
  <si>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</si>
  <si>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</si>
  <si>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</si>
  <si>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</si>
  <si>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</si>
  <si>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</si>
  <si>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</si>
  <si>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</si>
  <si>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</si>
  <si>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</si>
  <si>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</si>
  <si>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</si>
  <si>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</si>
  <si>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</si>
  <si>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</si>
  <si>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</si>
  <si>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</si>
  <si>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</si>
  <si>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</si>
  <si>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</si>
  <si>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</si>
  <si>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</si>
  <si>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</si>
  <si>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</si>
  <si>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</si>
  <si>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</si>
  <si>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</si>
  <si>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</si>
  <si>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</si>
  <si>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</si>
  <si>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</si>
  <si>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</si>
  <si>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</si>
  <si>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</si>
  <si>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</si>
  <si>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</si>
  <si>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</si>
  <si>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</si>
  <si>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</si>
  <si>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</si>
  <si>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</si>
  <si>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</si>
  <si>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</si>
  <si>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</si>
  <si>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</si>
  <si>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</si>
  <si>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</si>
  <si>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</si>
  <si>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</si>
  <si>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</si>
  <si>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</si>
  <si>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</si>
  <si>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</si>
  <si>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</si>
  <si>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</si>
  <si>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</si>
  <si>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</si>
  <si>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</si>
  <si>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</si>
  <si>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</si>
  <si>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</si>
  <si>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</si>
  <si>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</si>
  <si>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</si>
  <si>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</si>
  <si>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</si>
  <si>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</si>
  <si>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</si>
  <si>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</si>
  <si>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</si>
  <si>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</si>
  <si>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</si>
  <si>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</si>
  <si>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</si>
  <si>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</si>
  <si>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</si>
  <si>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</si>
  <si>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</si>
  <si>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</si>
  <si>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</si>
  <si>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</si>
  <si>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</si>
  <si>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</si>
  <si>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</si>
  <si>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</si>
  <si>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</si>
  <si>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</si>
  <si>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</si>
  <si>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</si>
  <si>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</si>
  <si>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</si>
  <si>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</si>
  <si>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</si>
  <si>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</si>
  <si>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</si>
  <si>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</si>
  <si>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</si>
  <si>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</si>
  <si>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</si>
  <si>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</si>
  <si>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</si>
  <si>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</si>
  <si>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</si>
  <si>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</si>
  <si>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</si>
  <si>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</si>
  <si>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</si>
  <si>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</si>
  <si>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</si>
  <si>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</si>
  <si>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</si>
  <si>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</si>
  <si>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</si>
  <si>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</si>
  <si>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</si>
  <si>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</si>
  <si>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</si>
  <si>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</si>
  <si>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</si>
  <si>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</si>
  <si>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</si>
  <si>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</si>
  <si>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</si>
  <si>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</si>
  <si>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</si>
  <si>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</si>
  <si>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</si>
  <si>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</si>
  <si>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</si>
  <si>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</si>
  <si>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</si>
  <si>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</si>
  <si>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</si>
  <si>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</si>
  <si>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</si>
  <si>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</si>
  <si>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</si>
  <si>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</si>
  <si>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</si>
  <si>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</si>
  <si>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</si>
  <si>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</si>
  <si>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</si>
  <si>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</si>
  <si>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</si>
  <si>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</si>
  <si>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</si>
  <si>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</si>
  <si>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</si>
  <si>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</si>
  <si>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</si>
  <si>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</si>
  <si>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</si>
  <si>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</si>
  <si>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</si>
  <si>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</si>
  <si>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</si>
  <si>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</si>
  <si>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</si>
  <si>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</si>
  <si>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</si>
  <si>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</si>
  <si>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</si>
  <si>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</si>
  <si>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</si>
  <si>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</si>
  <si>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</si>
  <si>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</si>
  <si>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</si>
  <si>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</si>
  <si>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</si>
  <si>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</si>
  <si>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</si>
  <si>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</si>
  <si>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</si>
  <si>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</si>
  <si>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</si>
  <si>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</si>
  <si>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</si>
  <si>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</si>
  <si>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</si>
  <si>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</si>
  <si>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</si>
  <si>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</si>
  <si>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</si>
  <si>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</si>
  <si>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</si>
  <si>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</si>
  <si>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</si>
  <si>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</si>
  <si>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</si>
  <si>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</si>
  <si>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</si>
  <si>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</si>
  <si>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</si>
  <si>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</si>
  <si>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</si>
  <si>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</si>
  <si>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</si>
  <si>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</si>
  <si>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</si>
  <si>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</si>
  <si>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</si>
  <si>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</si>
  <si>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 xml:space="preserve"> 2021-27-10001041</t>
  </si>
  <si>
    <t>PPrestar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</si>
</sst>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2727</v>
      </c>
      <c r="D15" s="35"/>
      <c r="E15" s="35"/>
      <c r="F15" s="5"/>
      <c r="G15" s="32" t="s">
        <v>1168</v>
      </c>
      <c r="H15" s="103" t="s">
        <v>628</v>
      </c>
      <c r="I15" s="32" t="s">
        <v>2624</v>
      </c>
      <c r="J15" s="108" t="s">
        <v>2626</v>
      </c>
      <c r="L15" s="206" t="s">
        <v>8</v>
      </c>
      <c r="M15" s="206"/>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3"/>
      <c r="I20" s="146" t="s">
        <v>628</v>
      </c>
      <c r="J20" s="147" t="s">
        <v>636</v>
      </c>
      <c r="K20" s="148">
        <v>5770197840</v>
      </c>
      <c r="L20" s="149">
        <v>44243</v>
      </c>
      <c r="M20" s="149">
        <v>44561</v>
      </c>
      <c r="N20" s="134">
        <f>+(M20-L20)/30</f>
        <v>10.6</v>
      </c>
      <c r="O20" s="137"/>
      <c r="U20" s="133"/>
      <c r="V20" s="105">
        <f ca="1">NOW()</f>
        <v>44194.527802430559</v>
      </c>
      <c r="W20" s="105">
        <f ca="1">NOW()</f>
        <v>44194.527802430559</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175" t="str">
        <f>VLOOKUP(B20,EAS!A2:B1439,2,0)</f>
        <v>FUNDACION PAZCIFICO VIVE</v>
      </c>
      <c r="C38" s="175"/>
      <c r="D38" s="175"/>
      <c r="E38" s="175"/>
      <c r="F38" s="175"/>
      <c r="G38" s="5"/>
      <c r="H38" s="131"/>
      <c r="I38" s="187" t="s">
        <v>7</v>
      </c>
      <c r="J38" s="187"/>
      <c r="K38" s="187"/>
      <c r="L38" s="187"/>
      <c r="M38" s="187"/>
      <c r="N38" s="187"/>
      <c r="O38" s="132"/>
    </row>
    <row r="39" spans="1:16" ht="42.95" customHeight="1" thickBot="1" x14ac:dyDescent="0.3">
      <c r="A39" s="10"/>
      <c r="B39" s="11"/>
      <c r="C39" s="11"/>
      <c r="D39" s="11"/>
      <c r="E39" s="11"/>
      <c r="F39" s="11"/>
      <c r="G39" s="11"/>
      <c r="H39" s="10"/>
      <c r="I39" s="219" t="s">
        <v>2728</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2654</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2655</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2659</v>
      </c>
      <c r="B163" s="228"/>
      <c r="C163" s="228"/>
      <c r="D163" s="228"/>
      <c r="E163" s="229"/>
      <c r="F163" s="230" t="s">
        <v>2660</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2657</v>
      </c>
      <c r="C168" s="220"/>
      <c r="D168" s="220"/>
      <c r="E168" s="8"/>
      <c r="F168" s="5"/>
      <c r="H168" s="81" t="s">
        <v>2656</v>
      </c>
      <c r="I168" s="234"/>
      <c r="J168" s="235"/>
      <c r="K168" s="235"/>
      <c r="L168" s="235"/>
      <c r="M168" s="235"/>
      <c r="N168" s="235"/>
      <c r="O168" s="23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0.03</v>
      </c>
      <c r="G179" s="162">
        <f>IF(F179&gt;0,SUM(E179+F179),"")</f>
        <v>0.05</v>
      </c>
      <c r="H179" s="5"/>
      <c r="I179" s="218" t="s">
        <v>2670</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288509892</v>
      </c>
      <c r="F185" s="92"/>
      <c r="G185" s="93"/>
      <c r="H185" s="88"/>
      <c r="I185" s="90" t="s">
        <v>2627</v>
      </c>
      <c r="J185" s="163">
        <f>+SUM(M179:M183)</f>
        <v>0.02</v>
      </c>
      <c r="K185" s="199" t="s">
        <v>2628</v>
      </c>
      <c r="L185" s="199"/>
      <c r="M185" s="94">
        <f>+J185*(SUM(K20:K35))</f>
        <v>115403956.8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8" t="s">
        <v>2723</v>
      </c>
      <c r="J211" s="27" t="s">
        <v>2622</v>
      </c>
      <c r="K211" s="125" t="s">
        <v>2723</v>
      </c>
      <c r="L211" s="21"/>
      <c r="M211" s="21"/>
      <c r="N211" s="21"/>
      <c r="O211" s="8"/>
    </row>
    <row r="212" spans="1:15" x14ac:dyDescent="0.25">
      <c r="A212" s="9"/>
      <c r="B212" s="27" t="s">
        <v>2619</v>
      </c>
      <c r="C212" s="125" t="s">
        <v>2722</v>
      </c>
      <c r="D212" s="21"/>
      <c r="G212" s="27" t="s">
        <v>2621</v>
      </c>
      <c r="H212" s="248">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2020-12-29T17:37:47Z</cp:lastPrinted>
  <dcterms:created xsi:type="dcterms:W3CDTF">2020-10-14T21:57:42Z</dcterms:created>
  <dcterms:modified xsi:type="dcterms:W3CDTF">2020-12-29T17:40:08Z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