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E0DB6183-B400-4854-957C-C705261FD7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<sst xmlns="http://schemas.openxmlformats.org/spreadsheetml/2006/main" count="3146" uniqueCount="2719">
  <si>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</si>
  <si>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</si>
  <si>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</si>
  <si>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</si>
  <si>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</si>
  <si>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</si>
  <si>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</si>
  <si>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</si>
  <si>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</si>
  <si>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</si>
  <si>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</si>
  <si>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</si>
  <si>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</si>
  <si>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</si>
  <si>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</si>
  <si>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</si>
  <si>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</si>
  <si>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</si>
  <si>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</si>
  <si>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</si>
  <si>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</si>
  <si>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</si>
  <si>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</si>
  <si>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</si>
  <si>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</si>
  <si>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</si>
  <si>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</si>
  <si>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</si>
  <si>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</si>
  <si>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</si>
  <si>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</si>
  <si>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</si>
  <si>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</si>
  <si>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</si>
  <si>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</si>
  <si>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</si>
  <si>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</si>
  <si>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</si>
  <si>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</si>
  <si>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</si>
  <si>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</si>
  <si>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</si>
  <si>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</si>
  <si>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</si>
  <si>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</si>
  <si>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</si>
  <si>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</si>
  <si>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</si>
  <si>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</si>
  <si>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</si>
  <si>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</si>
  <si>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</si>
  <si>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</si>
  <si>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</si>
  <si>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</si>
  <si>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</si>
  <si>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</si>
  <si>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</si>
  <si>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</si>
  <si>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</si>
  <si>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</si>
  <si>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</si>
  <si>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</si>
  <si>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</si>
  <si>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</si>
  <si>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</si>
  <si>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</si>
  <si>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</si>
  <si>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</si>
  <si>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</si>
  <si>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</si>
  <si>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</si>
  <si>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</si>
  <si>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</si>
  <si>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</si>
  <si>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</si>
  <si>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</si>
  <si>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</si>
  <si>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</si>
  <si>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</si>
  <si>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</si>
  <si>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</si>
  <si>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</si>
  <si>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</si>
  <si>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</si>
  <si>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</si>
  <si>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</si>
  <si>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</si>
  <si>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</si>
  <si>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</si>
  <si>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</si>
  <si>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</si>
  <si>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</si>
  <si>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</si>
  <si>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</si>
  <si>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</si>
  <si>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</si>
  <si>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</si>
  <si>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</si>
  <si>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</si>
  <si>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</si>
  <si>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</si>
  <si>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</si>
  <si>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</si>
  <si>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</si>
  <si>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</si>
  <si>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</si>
  <si>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</si>
  <si>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</si>
  <si>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</si>
  <si>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</si>
  <si>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</si>
  <si>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</si>
  <si>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</si>
  <si>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</si>
  <si>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</si>
  <si>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</si>
  <si>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</si>
  <si>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</si>
  <si>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</si>
  <si>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</si>
  <si>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</si>
  <si>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</si>
  <si>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</si>
  <si>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</si>
  <si>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</si>
  <si>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</si>
  <si>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</si>
  <si>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</si>
  <si>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</si>
  <si>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</si>
  <si>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</si>
  <si>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</si>
  <si>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</si>
  <si>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</si>
  <si>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</si>
  <si>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</si>
  <si>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</si>
  <si>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</si>
  <si>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</si>
  <si>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</si>
  <si>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</si>
  <si>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</si>
  <si>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</si>
  <si>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</si>
  <si>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</si>
  <si>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</si>
  <si>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</si>
  <si>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</si>
  <si>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</si>
  <si>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</si>
  <si>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</si>
  <si>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</si>
  <si>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</si>
  <si>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</si>
  <si>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</si>
  <si>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</si>
  <si>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</si>
  <si>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</si>
  <si>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</si>
  <si>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</si>
  <si>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</si>
  <si>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</si>
  <si>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</si>
  <si>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</si>
  <si>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</si>
  <si>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</si>
  <si>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</si>
  <si>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</si>
  <si>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</si>
  <si>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</si>
  <si>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</si>
  <si>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</si>
  <si>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</si>
  <si>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</si>
  <si>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</si>
  <si>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</si>
  <si>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</si>
  <si>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</si>
  <si>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</si>
  <si>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</si>
  <si>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</si>
  <si>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</si>
  <si>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</si>
  <si>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</si>
  <si>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</si>
  <si>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</si>
  <si>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</si>
  <si>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</si>
  <si>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</si>
  <si>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</si>
  <si>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</si>
  <si>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</si>
  <si>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</si>
  <si>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</si>
  <si>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</si>
  <si>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</si>
  <si>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</si>
  <si>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</si>
  <si>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</si>
  <si>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</si>
  <si>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</si>
  <si>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</si>
  <si>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</si>
  <si>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</si>
  <si>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</si>
  <si>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</si>
  <si>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</si>
  <si>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</si>
  <si>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</si>
  <si>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</si>
  <si>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</si>
  <si>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</si>
  <si>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</si>
  <si>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</si>
  <si>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</si>
  <si>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</si>
  <si>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</si>
  <si>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</si>
  <si>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</si>
  <si>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</si>
  <si>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</si>
  <si>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</si>
  <si>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</si>
  <si>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</si>
  <si>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</si>
  <si>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</si>
  <si>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</si>
  <si>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</si>
  <si>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</si>
  <si>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</si>
  <si>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</si>
  <si>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</si>
  <si>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</si>
  <si>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</si>
  <si>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</si>
  <si>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</si>
  <si>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</si>
  <si>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</si>
  <si>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</si>
  <si>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</si>
  <si>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</si>
  <si>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</si>
  <si>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</si>
  <si>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</si>
  <si>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</si>
  <si>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</si>
  <si>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</si>
  <si>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</si>
  <si>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</si>
  <si>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</si>
  <si>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</si>
  <si>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</si>
  <si>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</si>
  <si>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</si>
  <si>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</si>
  <si>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</si>
  <si>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</si>
  <si>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</si>
  <si>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</si>
  <si>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</si>
  <si>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</si>
  <si>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</si>
  <si>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</si>
  <si>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</si>
  <si>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</si>
  <si>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</si>
  <si>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</si>
  <si>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</si>
  <si>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</si>
  <si>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</si>
  <si>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</si>
  <si>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</si>
  <si>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</si>
  <si>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</si>
  <si>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</si>
  <si>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</si>
  <si>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</si>
  <si>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</si>
  <si>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</si>
  <si>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</si>
  <si>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</si>
  <si>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</si>
  <si>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</si>
  <si>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</si>
  <si>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</si>
  <si>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</si>
  <si>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</si>
  <si>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</si>
  <si>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</si>
  <si>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</si>
  <si>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</si>
  <si>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</si>
  <si>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</si>
  <si>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</si>
  <si>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</si>
  <si>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</si>
  <si>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</si>
  <si>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</si>
  <si>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</si>
  <si>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</si>
  <si>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</si>
  <si>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</si>
  <si>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</si>
  <si>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</si>
  <si>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</si>
  <si>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</si>
  <si>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</si>
  <si>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</si>
  <si>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</si>
  <si>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</si>
  <si>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</si>
  <si>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</si>
  <si>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</si>
  <si>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</si>
  <si>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</si>
  <si>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</si>
  <si>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</si>
  <si>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</si>
  <si>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</si>
  <si>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</si>
  <si>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</si>
  <si>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</si>
  <si>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</si>
  <si>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</si>
  <si>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</si>
  <si>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</si>
  <si>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</si>
  <si>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</si>
  <si>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</si>
  <si>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</si>
  <si>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</si>
  <si>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</si>
  <si>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</si>
  <si>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</si>
  <si>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</si>
  <si>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</si>
  <si>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</si>
  <si>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</si>
  <si>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</si>
  <si>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</si>
  <si>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</si>
  <si>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</si>
  <si>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</si>
  <si>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</si>
  <si>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</si>
  <si>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</si>
  <si>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</si>
  <si>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</si>
  <si>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</si>
  <si>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</si>
  <si>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</si>
  <si>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</si>
  <si>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</si>
  <si>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</si>
  <si>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</si>
  <si>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</si>
  <si>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</si>
  <si>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</si>
  <si>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</si>
  <si>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</si>
  <si>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</si>
  <si>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</si>
  <si>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</si>
  <si>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</si>
  <si>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</si>
  <si>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</si>
  <si>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</si>
  <si>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</si>
  <si>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</si>
  <si>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</si>
  <si>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</si>
  <si>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</si>
  <si>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</si>
  <si>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</si>
  <si>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</si>
  <si>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</si>
  <si>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</si>
  <si>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</si>
  <si>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</si>
  <si>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</si>
  <si>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</si>
  <si>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</si>
  <si>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</si>
  <si>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</si>
  <si>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</si>
  <si>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</si>
  <si>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</si>
  <si>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</si>
  <si>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</si>
  <si>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</si>
  <si>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</si>
  <si>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</si>
  <si>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</si>
  <si>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</si>
  <si>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</si>
  <si>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</si>
  <si>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</si>
  <si>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</si>
  <si>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</si>
  <si>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</si>
  <si>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</si>
  <si>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</si>
  <si>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</si>
  <si>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</si>
  <si>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</si>
  <si>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</si>
  <si>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</si>
  <si>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</si>
  <si>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</si>
  <si>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</si>
  <si>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</si>
  <si>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</si>
  <si>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</si>
  <si>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</si>
  <si>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</si>
  <si>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</si>
  <si>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</si>
  <si>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</si>
  <si>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</si>
  <si>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</si>
  <si>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</si>
  <si>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</si>
  <si>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</si>
  <si>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</si>
  <si>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</si>
  <si>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</si>
  <si>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</si>
  <si>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</si>
  <si>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</si>
  <si>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</si>
  <si>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</si>
  <si>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</si>
  <si>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</si>
  <si>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</si>
  <si>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</si>
  <si>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</si>
  <si>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</si>
  <si>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</si>
  <si>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</si>
  <si>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</si>
  <si>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</si>
  <si>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</si>
  <si>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</si>
  <si>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</si>
  <si>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</si>
  <si>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</si>
  <si>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</si>
  <si>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</si>
  <si>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</si>
  <si>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</si>
  <si>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</si>
  <si>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</si>
  <si>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</si>
  <si>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</si>
  <si>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</si>
  <si>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</si>
  <si>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</si>
  <si>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</si>
  <si>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</si>
  <si>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</si>
  <si>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</si>
  <si>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</si>
  <si>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</si>
  <si>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</si>
  <si>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</si>
  <si>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</si>
  <si>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</si>
  <si>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</si>
  <si>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</si>
  <si>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</si>
  <si>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</si>
  <si>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</si>
  <si>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</si>
  <si>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</si>
  <si>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</si>
  <si>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</si>
  <si>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</si>
  <si>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</si>
  <si>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</si>
  <si>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</si>
  <si>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</si>
  <si>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</si>
  <si>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</si>
  <si>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</si>
  <si>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</si>
  <si>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</si>
  <si>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</si>
  <si>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</si>
  <si>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</si>
  <si>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</si>
  <si>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</si>
  <si>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</si>
  <si>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</si>
  <si>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</si>
  <si>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</si>
  <si>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</si>
  <si>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</si>
  <si>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</si>
  <si>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</si>
  <si>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</si>
  <si>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</si>
  <si>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</si>
  <si>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</si>
  <si>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</si>
  <si>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</si>
  <si>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</si>
  <si>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</si>
  <si>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</si>
  <si>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</si>
  <si>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</si>
  <si>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</si>
  <si>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</si>
  <si>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</si>
  <si>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</si>
  <si>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</si>
  <si>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</si>
  <si>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</si>
  <si>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</si>
  <si>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</si>
  <si>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</si>
  <si>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</si>
  <si>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</si>
  <si>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</si>
  <si>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</si>
  <si>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</si>
  <si>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</si>
  <si>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</si>
  <si>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</si>
  <si>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</si>
  <si>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</si>
  <si>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</si>
  <si>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</si>
  <si>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</si>
  <si>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</si>
  <si>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</si>
  <si>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</si>
  <si>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</si>
  <si>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</si>
  <si>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</si>
  <si>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</si>
  <si>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</si>
  <si>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</si>
  <si>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</si>
  <si>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</si>
  <si>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</si>
  <si>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</si>
  <si>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</si>
  <si>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</si>
  <si>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</si>
  <si>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</si>
  <si>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</si>
  <si>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</si>
  <si>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</si>
  <si>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</si>
  <si>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</si>
  <si>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</si>
  <si>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</si>
  <si>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</si>
  <si>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</si>
  <si>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</si>
  <si>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</si>
  <si>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</si>
  <si>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</si>
  <si>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</si>
  <si>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</si>
  <si>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</si>
  <si>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</si>
  <si>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</si>
  <si>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</si>
  <si>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</si>
  <si>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</si>
  <si>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</si>
  <si>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</si>
  <si>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</si>
  <si>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</si>
  <si>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</si>
  <si>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</si>
  <si>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</si>
  <si>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</si>
  <si>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</si>
  <si>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</si>
  <si>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</si>
  <si>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</si>
  <si>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</si>
  <si>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</si>
  <si>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</si>
  <si>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</si>
  <si>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</si>
  <si>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</si>
  <si>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</si>
  <si>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</si>
  <si>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</si>
  <si>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</si>
  <si>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</si>
  <si>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</si>
  <si>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</si>
  <si>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</si>
  <si>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</si>
  <si>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</si>
  <si>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</si>
  <si>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</si>
  <si>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</si>
  <si>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</si>
  <si>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</si>
  <si>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</si>
  <si>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</si>
  <si>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</si>
  <si>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</si>
  <si>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</si>
  <si>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</si>
  <si>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</si>
  <si>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</si>
  <si>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</si>
  <si>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</si>
  <si>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</si>
  <si>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</si>
  <si>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</si>
  <si>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</si>
  <si>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</si>
  <si>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</si>
  <si>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</si>
  <si>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</si>
  <si>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</si>
  <si>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</si>
  <si>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</si>
  <si>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</si>
  <si>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</si>
  <si>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</si>
  <si>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</si>
  <si>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</si>
  <si>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</si>
  <si>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</si>
  <si>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</si>
  <si>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</si>
  <si>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</si>
  <si>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</si>
  <si>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</si>
  <si>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</si>
  <si>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</si>
  <si>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</si>
  <si>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</si>
  <si>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</si>
  <si>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</si>
  <si>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</si>
  <si>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</si>
  <si>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</si>
  <si>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</si>
  <si>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</si>
  <si>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</si>
  <si>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</si>
  <si>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</si>
  <si>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</si>
  <si>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</si>
  <si>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</si>
  <si>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</si>
  <si>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</si>
  <si>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</si>
  <si>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</si>
  <si>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</si>
  <si>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</si>
  <si>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</si>
  <si>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</si>
  <si>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</si>
  <si>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</si>
  <si>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</si>
  <si>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</si>
  <si>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</si>
  <si>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</si>
  <si>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</si>
  <si>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</si>
  <si>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</si>
  <si>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</si>
  <si>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</si>
  <si>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</si>
  <si>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</si>
  <si>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</si>
  <si>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</si>
  <si>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</si>
  <si>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</si>
  <si>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</si>
  <si>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</si>
  <si>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</si>
  <si>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</si>
  <si>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</si>
  <si>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</si>
  <si>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</si>
  <si>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</si>
  <si>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</si>
  <si>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</si>
  <si>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</si>
  <si>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</si>
  <si>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</si>
  <si>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</si>
  <si>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</si>
  <si>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</si>
  <si>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</si>
  <si>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</si>
  <si>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</si>
  <si>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</si>
  <si>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</si>
  <si>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</si>
  <si>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</si>
  <si>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</si>
  <si>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</si>
  <si>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</si>
  <si>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</si>
  <si>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</si>
  <si>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</si>
  <si>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</si>
  <si>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</si>
  <si>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</si>
  <si>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</si>
  <si>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</si>
  <si>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</si>
  <si>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</si>
  <si>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</si>
  <si>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</si>
  <si>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</si>
  <si>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</si>
  <si>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</si>
  <si>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</si>
  <si>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</si>
  <si>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</si>
  <si>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</si>
  <si>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</si>
  <si>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</si>
  <si>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</si>
  <si>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</si>
  <si>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</si>
  <si>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</si>
  <si>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</si>
  <si>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</si>
  <si>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</si>
  <si>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</si>
  <si>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</si>
  <si>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</si>
  <si>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</si>
  <si>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</si>
  <si>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</si>
  <si>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</si>
  <si>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</si>
  <si>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</si>
  <si>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</si>
  <si>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</si>
  <si>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</si>
  <si>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</si>
  <si>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</si>
  <si>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</si>
  <si>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</si>
  <si>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</si>
  <si>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</si>
  <si>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</si>
  <si>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</si>
  <si>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</si>
  <si>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</si>
  <si>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</si>
  <si>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</si>
  <si>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</si>
  <si>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</si>
  <si>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</si>
  <si>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</si>
  <si>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</si>
  <si>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</si>
  <si>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</si>
  <si>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</si>
  <si>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</si>
  <si>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</si>
  <si>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</si>
  <si>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</si>
  <si>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</si>
  <si>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</si>
  <si>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</si>
  <si>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</si>
  <si>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</si>
  <si>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</si>
  <si>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</si>
  <si>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</si>
  <si>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</si>
  <si>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</si>
  <si>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</si>
  <si>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</si>
  <si>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</si>
  <si>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</si>
  <si>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</si>
  <si>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</si>
  <si>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</si>
  <si>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</si>
  <si>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</si>
  <si>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</si>
  <si>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</si>
  <si>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</si>
  <si>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</si>
  <si>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</si>
  <si>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</si>
  <si>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</si>
  <si>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</si>
  <si>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</si>
  <si>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</si>
  <si>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</si>
  <si>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</si>
  <si>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</si>
  <si>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</si>
  <si>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</si>
  <si>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</si>
  <si>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</si>
  <si>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</si>
  <si>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</si>
  <si>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</si>
  <si>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</si>
  <si>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</si>
  <si>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</si>
  <si>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</si>
  <si>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</si>
  <si>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</si>
  <si>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</si>
  <si>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</si>
  <si>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</si>
  <si>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</si>
  <si>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</si>
  <si>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</si>
  <si>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</si>
  <si>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</si>
  <si>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</si>
  <si>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</si>
  <si>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</si>
  <si>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</si>
  <si>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</si>
  <si>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</si>
  <si>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</si>
  <si>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</si>
  <si>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</si>
  <si>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</si>
  <si>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</si>
  <si>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</si>
  <si>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</si>
  <si>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</si>
  <si>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</si>
  <si>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</si>
  <si>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</si>
  <si>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</si>
  <si>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</si>
  <si>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</si>
  <si>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</si>
  <si>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</si>
  <si>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</si>
  <si>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</si>
  <si>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</si>
  <si>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</si>
  <si>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</si>
  <si>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</si>
  <si>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</si>
  <si>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</si>
  <si>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</si>
  <si>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</si>
  <si>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</si>
  <si>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</si>
  <si>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</si>
  <si>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</si>
  <si>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</si>
  <si>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</si>
  <si>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</si>
  <si>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</si>
  <si>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</si>
  <si>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</si>
  <si>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</si>
  <si>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</si>
  <si>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</si>
  <si>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</si>
  <si>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</si>
  <si>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</si>
  <si>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</si>
  <si>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</si>
  <si>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</si>
  <si>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</si>
  <si>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</si>
  <si>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</si>
  <si>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</si>
  <si>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</si>
  <si>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</si>
  <si>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</si>
  <si>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</si>
  <si>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</si>
  <si>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</si>
  <si>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</si>
  <si>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</si>
  <si>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</si>
  <si>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</si>
  <si>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</si>
  <si>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</si>
  <si>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</si>
  <si>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</si>
  <si>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</si>
  <si>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</si>
  <si>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</si>
  <si>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</si>
  <si>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</si>
  <si>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</si>
  <si>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</si>
  <si>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</si>
  <si>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</si>
  <si>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</si>
  <si>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</si>
  <si>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</si>
  <si>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</si>
  <si>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</si>
  <si>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</si>
  <si>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</si>
  <si>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</si>
  <si>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</si>
  <si>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</si>
  <si>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</si>
  <si>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</si>
  <si>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</si>
  <si>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</si>
  <si>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</si>
  <si>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</si>
  <si>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</si>
  <si>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</si>
  <si>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</si>
  <si>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</si>
  <si>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</si>
  <si>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</si>
  <si>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</si>
  <si>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</si>
  <si>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</si>
  <si>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</si>
  <si>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</si>
  <si>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</si>
  <si>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</si>
  <si>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</si>
  <si>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</si>
  <si>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</si>
  <si>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</si>
  <si>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</si>
  <si>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</si>
  <si>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</si>
  <si>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</si>
  <si>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</si>
  <si>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</si>
  <si>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</si>
  <si>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</si>
  <si>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</si>
  <si>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</si>
  <si>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</si>
  <si>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</si>
  <si>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</si>
  <si>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</si>
  <si>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</si>
  <si>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</si>
  <si>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</si>
  <si>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</si>
  <si>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</si>
  <si>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</si>
  <si>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</si>
  <si>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</si>
  <si>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</si>
  <si>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</si>
  <si>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</si>
  <si>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</si>
  <si>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</si>
  <si>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</si>
  <si>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</si>
  <si>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</si>
  <si>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</si>
  <si>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</si>
  <si>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</si>
  <si>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</si>
  <si>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</si>
  <si>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</si>
  <si>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</si>
  <si>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</si>
  <si>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</si>
  <si>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</si>
  <si>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</si>
  <si>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</si>
  <si>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</si>
  <si>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</si>
  <si>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</si>
  <si>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</si>
  <si>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</si>
  <si>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</si>
  <si>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</si>
  <si>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</si>
  <si>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</si>
  <si>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</si>
  <si>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</si>
  <si>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</si>
  <si>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</si>
  <si>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</si>
  <si>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</si>
  <si>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</si>
  <si>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</si>
  <si>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</si>
  <si>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</si>
  <si>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</si>
  <si>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</si>
  <si>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</si>
  <si>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</si>
  <si>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</si>
  <si>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</si>
  <si>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</si>
  <si>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</si>
  <si>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</si>
  <si>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</si>
  <si>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</si>
  <si>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</si>
  <si>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</si>
  <si>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</si>
  <si>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</si>
  <si>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</si>
  <si>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</si>
  <si>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</si>
  <si>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</si>
  <si>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</si>
  <si>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</si>
  <si>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</si>
  <si>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</si>
  <si>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</si>
  <si>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</si>
  <si>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</si>
  <si>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</si>
  <si>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</si>
  <si>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</si>
  <si>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</si>
  <si>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</si>
  <si>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</si>
  <si>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</si>
  <si>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</si>
  <si>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</si>
  <si>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</si>
  <si>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</si>
  <si>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</si>
  <si>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</si>
  <si>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</si>
  <si>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</si>
  <si>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</si>
  <si>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</si>
  <si>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</si>
  <si>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</si>
  <si>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</si>
  <si>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</si>
  <si>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</si>
  <si>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</si>
  <si>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</si>
  <si>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</si>
  <si>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</si>
  <si>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</si>
  <si>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</si>
  <si>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</si>
  <si>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</si>
  <si>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</si>
  <si>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</si>
  <si>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</si>
  <si>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</si>
  <si>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</si>
  <si>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</si>
  <si>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</si>
  <si>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</si>
  <si>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</si>
  <si>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</si>
  <si>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</si>
  <si>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</si>
  <si>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</si>
  <si>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</si>
  <si>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</si>
  <si>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</si>
  <si>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</si>
  <si>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</si>
  <si>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</si>
  <si>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</si>
  <si>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</si>
  <si>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</si>
  <si>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</si>
  <si>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</si>
  <si>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</si>
  <si>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</si>
  <si>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</si>
  <si>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</si>
  <si>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</si>
  <si>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</si>
  <si>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</si>
  <si>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</si>
  <si>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</si>
  <si>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</si>
  <si>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</si>
  <si>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</si>
  <si>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</si>
  <si>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</si>
  <si>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</si>
  <si>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</si>
  <si>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</si>
  <si>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</si>
  <si>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</si>
  <si>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</si>
  <si>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</si>
  <si>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</si>
  <si>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</si>
  <si>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</si>
  <si>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</si>
  <si>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</si>
  <si>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</si>
  <si>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</si>
  <si>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</si>
  <si>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</si>
  <si>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</si>
  <si>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</si>
  <si>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</si>
  <si>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</si>
  <si>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</si>
  <si>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</si>
  <si>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</si>
  <si>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</si>
  <si>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</si>
  <si>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</si>
  <si>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</si>
  <si>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</si>
  <si>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</si>
  <si>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</si>
  <si>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</si>
  <si>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</si>
  <si>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</si>
  <si>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</si>
  <si>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</si>
  <si>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</si>
  <si>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</si>
  <si>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</si>
  <si>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</si>
  <si>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</si>
  <si>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</si>
  <si>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</si>
  <si>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</si>
  <si>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</si>
  <si>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</si>
  <si>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</si>
  <si>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</si>
  <si>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</si>
  <si>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</si>
  <si>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</si>
  <si>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</si>
  <si>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</si>
  <si>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</si>
  <si>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</si>
  <si>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</si>
  <si>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</si>
  <si>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</si>
  <si>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</si>
  <si>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</si>
  <si>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</si>
  <si>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</si>
  <si>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</si>
  <si>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</si>
  <si>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</si>
  <si>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</si>
  <si>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</si>
  <si>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</si>
  <si>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</si>
  <si>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</si>
  <si>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</si>
  <si>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</si>
  <si>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</si>
  <si>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</si>
  <si>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</si>
  <si>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</si>
  <si>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</si>
  <si>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</si>
  <si>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</si>
  <si>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</si>
  <si>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</si>
  <si>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</si>
  <si>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</si>
  <si>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</si>
  <si>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</si>
  <si>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</si>
  <si>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</si>
  <si>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</si>
  <si>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</si>
  <si>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</si>
  <si>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</si>
  <si>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</si>
  <si>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</si>
  <si>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</si>
  <si>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</si>
  <si>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</si>
  <si>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</si>
  <si>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</si>
  <si>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</si>
  <si>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</si>
  <si>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</si>
  <si>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</si>
  <si>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</si>
  <si>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</si>
  <si>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</si>
  <si>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</si>
  <si>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</si>
  <si>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</si>
  <si>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</si>
  <si>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</si>
  <si>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</si>
  <si>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</si>
  <si>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</si>
  <si>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</si>
  <si>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</si>
  <si>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</si>
  <si>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</si>
  <si>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</si>
  <si>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</si>
  <si>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</si>
  <si>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</si>
  <si>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</si>
  <si>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</si>
  <si>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</si>
  <si>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</si>
  <si>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</si>
  <si>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</si>
  <si>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</si>
  <si>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</si>
  <si>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</si>
  <si>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</si>
  <si>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</si>
  <si>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</si>
  <si>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</si>
  <si>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</si>
  <si>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</si>
  <si>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</si>
  <si>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</si>
  <si>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</si>
  <si>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</si>
  <si>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</si>
  <si>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</si>
  <si>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</si>
  <si>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</si>
  <si>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</si>
  <si>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</si>
  <si>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</si>
  <si>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</si>
  <si>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</si>
  <si>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</si>
  <si>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</si>
  <si>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</si>
  <si>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</si>
  <si>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</si>
  <si>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</si>
  <si>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</si>
  <si>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</si>
  <si>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</si>
  <si>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</si>
  <si>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</si>
  <si>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</si>
  <si>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</si>
  <si>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</si>
  <si>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</si>
  <si>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</si>
  <si>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</si>
  <si>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</si>
  <si>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</si>
  <si>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</si>
  <si>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</si>
  <si>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</si>
  <si>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</si>
  <si>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</si>
  <si>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</si>
  <si>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</si>
  <si>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</si>
  <si>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</si>
  <si>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</si>
  <si>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</si>
  <si>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</si>
  <si>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</si>
  <si>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</si>
  <si>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</si>
  <si>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</si>
  <si>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</si>
  <si>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</si>
  <si>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</si>
  <si>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</si>
  <si>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</si>
  <si>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</si>
  <si>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</si>
  <si>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</si>
  <si>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</si>
  <si>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</si>
  <si>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</si>
  <si>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</si>
  <si>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</si>
  <si>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</si>
  <si>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</si>
  <si>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</si>
  <si>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</si>
  <si>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</si>
  <si>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</si>
  <si>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</si>
  <si>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</si>
  <si>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</si>
  <si>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</si>
  <si>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</si>
  <si>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</si>
  <si>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</si>
  <si>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</si>
  <si>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</si>
  <si>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</si>
  <si>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</si>
  <si>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</si>
  <si>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</si>
  <si>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</si>
  <si>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</si>
  <si>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</si>
  <si>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</si>
  <si>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</si>
  <si>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</si>
  <si>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</si>
  <si>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</si>
  <si>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</si>
  <si>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</si>
  <si>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</si>
  <si>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</si>
  <si>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</si>
  <si>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</si>
  <si>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</si>
  <si>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</si>
  <si>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</si>
  <si>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</si>
  <si>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</si>
  <si>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</si>
  <si>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</si>
  <si>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</si>
  <si>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</si>
  <si>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</si>
  <si>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</si>
  <si>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</si>
  <si>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</si>
  <si>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</si>
  <si>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</si>
  <si>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</si>
  <si>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</si>
  <si>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</si>
  <si>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</si>
  <si>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</si>
  <si>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</si>
  <si>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</si>
  <si>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</si>
  <si>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</si>
  <si>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</si>
  <si>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</si>
  <si>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</si>
  <si>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</si>
  <si>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</si>
  <si>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</si>
  <si>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</si>
  <si>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</si>
  <si>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</si>
  <si>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</si>
  <si>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</si>
  <si>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</si>
  <si>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</si>
  <si>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</si>
  <si>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</si>
  <si>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</si>
  <si>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</si>
  <si>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</si>
  <si>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</si>
  <si>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</si>
  <si>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</si>
  <si>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</si>
  <si>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</si>
  <si>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</si>
  <si>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</si>
  <si>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</si>
  <si>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</si>
  <si>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</si>
  <si>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</si>
  <si>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</si>
  <si>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</si>
  <si>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</si>
  <si>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</si>
  <si>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</si>
  <si>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</si>
  <si>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</si>
  <si>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</si>
  <si>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</si>
  <si>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</si>
  <si>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</si>
  <si>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</si>
  <si>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</si>
  <si>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</si>
  <si>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</si>
  <si>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</si>
  <si>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</si>
  <si>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</si>
  <si>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</si>
  <si>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</si>
  <si>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</si>
  <si>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</si>
  <si>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</si>
  <si>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</si>
  <si>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</si>
  <si>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</si>
  <si>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</si>
  <si>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</si>
  <si>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</si>
  <si>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</si>
  <si>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</si>
  <si>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</si>
  <si>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</si>
  <si>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</si>
  <si>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</si>
  <si>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</si>
  <si>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</si>
  <si>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</si>
  <si>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</si>
  <si>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</si>
  <si>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</si>
  <si>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</si>
  <si>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</si>
  <si>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</si>
  <si>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</si>
  <si>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</si>
  <si>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</si>
  <si>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</si>
  <si>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</si>
  <si>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</si>
  <si>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</si>
  <si>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</si>
  <si>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</si>
  <si>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</si>
  <si>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</si>
  <si>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</si>
  <si>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</si>
  <si>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</si>
  <si>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</si>
  <si>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</si>
  <si>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</si>
  <si>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</si>
  <si>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</si>
  <si>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</si>
  <si>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</si>
  <si>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</si>
  <si>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</si>
  <si>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</si>
  <si>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</si>
  <si>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</si>
  <si>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</si>
  <si>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</si>
  <si>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</si>
  <si>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</si>
  <si>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</si>
  <si>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</si>
  <si>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</si>
  <si>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</si>
  <si>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</si>
  <si>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</si>
  <si>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</si>
  <si>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</si>
  <si>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</si>
  <si>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</si>
  <si>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</si>
  <si>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</si>
  <si>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</si>
  <si>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</si>
  <si>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</si>
  <si>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</si>
  <si>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</si>
  <si>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</si>
  <si>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</si>
  <si>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</si>
  <si>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</si>
  <si>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</si>
  <si>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</si>
  <si>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</si>
  <si>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</si>
  <si>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</si>
  <si>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</si>
  <si>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</si>
  <si>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</si>
  <si>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</si>
  <si>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</si>
  <si>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</si>
  <si>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</si>
  <si>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</si>
  <si>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</si>
  <si>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</si>
  <si>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</si>
  <si>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</si>
  <si>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</si>
  <si>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</si>
  <si>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</si>
  <si>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</si>
  <si>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</si>
  <si>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</si>
  <si>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</si>
  <si>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</si>
  <si>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</si>
  <si>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</si>
  <si>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</si>
  <si>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</si>
  <si>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</si>
  <si>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</si>
  <si>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</si>
  <si>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</si>
  <si>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</si>
  <si>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</si>
  <si>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</si>
  <si>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</si>
  <si>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</si>
  <si>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</si>
  <si>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</si>
  <si>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</si>
  <si>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</si>
  <si>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</si>
  <si>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</si>
  <si>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</si>
  <si>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</si>
  <si>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</si>
  <si>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</si>
  <si>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</si>
  <si>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</si>
  <si>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</si>
  <si>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</si>
  <si>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</si>
  <si>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</si>
  <si>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</si>
  <si>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</si>
  <si>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</si>
  <si>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</si>
  <si>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</si>
  <si>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</si>
  <si>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</si>
  <si>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</si>
  <si>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</si>
  <si>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</si>
  <si>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</si>
  <si>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</si>
  <si>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</si>
  <si>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</si>
  <si>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</si>
  <si>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</si>
  <si>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</si>
  <si>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</si>
  <si>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</si>
  <si>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</si>
  <si>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</si>
  <si>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</si>
  <si>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</si>
  <si>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</si>
  <si>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</si>
  <si>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</si>
  <si>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</si>
  <si>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</si>
  <si>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</si>
  <si>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</si>
  <si>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</si>
  <si>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</si>
  <si>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</si>
  <si>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</si>
  <si>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</si>
  <si>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</si>
  <si>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</si>
  <si>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</si>
  <si>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</si>
  <si>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</si>
  <si>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</si>
  <si>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</si>
  <si>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</si>
  <si>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</si>
  <si>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</si>
  <si>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</si>
  <si>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</si>
  <si>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</si>
  <si>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</si>
  <si>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</si>
  <si>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</si>
  <si>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</si>
  <si>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</si>
  <si>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</si>
  <si>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</si>
  <si>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</si>
  <si>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</si>
  <si>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</si>
  <si>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</si>
  <si>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</si>
  <si>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</si>
  <si>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</si>
  <si>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</si>
  <si>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</si>
  <si>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</si>
  <si>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</si>
  <si>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</si>
  <si>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</si>
  <si>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</si>
  <si>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</si>
  <si>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</si>
  <si>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</si>
  <si>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</si>
  <si>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</si>
  <si>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</si>
  <si>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</si>
  <si>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</si>
  <si>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</si>
  <si>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</si>
  <si>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</si>
  <si>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</si>
  <si>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</si>
  <si>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</si>
  <si>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</si>
  <si>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</si>
  <si>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</si>
  <si>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</si>
  <si>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</si>
  <si>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</si>
  <si>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</si>
  <si>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</si>
  <si>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</si>
  <si>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</si>
  <si>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</si>
  <si>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</si>
  <si>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</si>
  <si>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</si>
  <si>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</si>
  <si>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</si>
  <si>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</si>
  <si>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</si>
  <si>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</si>
  <si>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</si>
  <si>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</si>
  <si>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</si>
  <si>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</si>
  <si>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</si>
  <si>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</si>
  <si>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</si>
  <si>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</si>
  <si>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</si>
  <si>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</si>
  <si>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</si>
  <si>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</si>
  <si>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</si>
  <si>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</si>
  <si>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</si>
  <si>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</si>
  <si>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</si>
  <si>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</si>
  <si>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</si>
  <si>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</si>
  <si>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</si>
  <si>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</si>
  <si>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</si>
  <si>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</si>
  <si>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</si>
  <si>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</si>
  <si>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</si>
  <si>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</si>
  <si>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</si>
  <si>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</si>
  <si>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</si>
  <si>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</si>
  <si>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</si>
  <si>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</si>
  <si>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</si>
  <si>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</si>
  <si>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</si>
  <si>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</si>
  <si>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</si>
  <si>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</si>
  <si>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</si>
  <si>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</si>
  <si>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</si>
  <si>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</si>
  <si>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</si>
  <si>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</si>
  <si>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</si>
  <si>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</si>
  <si>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</si>
  <si>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</si>
  <si>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</si>
  <si>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</si>
  <si>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</si>
  <si>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</si>
  <si>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</si>
  <si>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</si>
  <si>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</si>
  <si>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</si>
  <si>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</si>
  <si>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</si>
  <si>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</si>
  <si>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</si>
  <si>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</si>
  <si>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</si>
  <si>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</si>
  <si>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</si>
  <si>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</si>
  <si>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</si>
  <si>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</si>
  <si>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</si>
  <si>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</si>
  <si>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</si>
  <si>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</si>
  <si>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</si>
  <si>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</si>
  <si>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</si>
  <si>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</si>
  <si>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</si>
  <si>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</si>
  <si>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</si>
  <si>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</si>
  <si>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</si>
  <si>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</si>
  <si>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</si>
  <si>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</si>
  <si>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</si>
  <si>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</si>
  <si>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</si>
  <si>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</si>
  <si>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</si>
  <si>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</si>
  <si>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</si>
  <si>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</si>
  <si>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</si>
  <si>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</si>
  <si>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</si>
  <si>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</si>
  <si>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</si>
  <si>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</si>
  <si>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</si>
  <si>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</si>
  <si>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</si>
  <si>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</si>
  <si>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</si>
  <si>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</si>
  <si>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</si>
  <si>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</si>
  <si>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</si>
  <si>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</si>
  <si>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</si>
  <si>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</si>
  <si>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</si>
  <si>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</si>
  <si>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</si>
  <si>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</si>
  <si>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</si>
  <si>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</si>
  <si>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</si>
  <si>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</si>
  <si>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</si>
  <si>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</si>
  <si>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</si>
  <si>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</si>
  <si>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</si>
  <si>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</si>
  <si>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</si>
  <si>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</si>
  <si>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</si>
  <si>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</si>
  <si>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</si>
  <si>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</si>
  <si>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</si>
  <si>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</si>
  <si>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</si>
  <si>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</si>
  <si>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</si>
  <si>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</si>
  <si>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</si>
  <si>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</si>
  <si>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</si>
  <si>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</si>
  <si>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</si>
  <si>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</si>
  <si>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</si>
  <si>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</si>
  <si>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</si>
  <si>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</si>
  <si>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</si>
  <si>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</si>
  <si>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</si>
  <si>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</si>
  <si>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</si>
  <si>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</si>
  <si>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</si>
  <si>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</si>
  <si>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</si>
  <si>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</si>
  <si>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</si>
  <si>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</si>
  <si>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</si>
  <si>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</si>
  <si>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</si>
  <si>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</si>
  <si>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</si>
  <si>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</si>
  <si>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</si>
  <si>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</si>
  <si>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</si>
  <si>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</si>
  <si>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</si>
  <si>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</si>
  <si>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</si>
  <si>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</si>
  <si>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</si>
  <si>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</si>
  <si>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</si>
  <si>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</si>
  <si>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</si>
  <si>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</si>
  <si>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</si>
  <si>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</si>
  <si>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</si>
  <si>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</si>
  <si>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</si>
  <si>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</si>
  <si>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</si>
  <si>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</si>
  <si>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</si>
  <si>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</si>
  <si>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</si>
  <si>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</si>
  <si>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</si>
  <si>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</si>
  <si>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</si>
  <si>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</si>
  <si>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</si>
  <si>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</si>
  <si>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</si>
  <si>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</si>
  <si>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</si>
  <si>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</si>
  <si>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</si>
  <si>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</si>
  <si>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</si>
  <si>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</si>
  <si>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</si>
  <si>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</si>
  <si>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</si>
  <si>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</si>
  <si>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</si>
  <si>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</si>
  <si>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</si>
  <si>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</si>
  <si>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</si>
  <si>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</si>
  <si>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</si>
  <si>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</si>
  <si>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</si>
  <si>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</si>
  <si>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</si>
  <si>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</si>
  <si>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</si>
  <si>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</si>
  <si>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</si>
  <si>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</si>
  <si>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</si>
  <si>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</si>
  <si>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</si>
  <si>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</si>
  <si>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</si>
  <si>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</si>
  <si>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</si>
  <si>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</si>
  <si>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</si>
  <si>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</si>
  <si>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</si>
  <si>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</si>
  <si>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</si>
  <si>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</si>
  <si>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</si>
  <si>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</si>
  <si>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</si>
  <si>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</si>
  <si>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</si>
  <si>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</si>
  <si>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</si>
  <si>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</si>
  <si>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</si>
  <si>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</si>
  <si>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</si>
  <si>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</si>
  <si>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</si>
  <si>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</si>
  <si>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</si>
  <si>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</si>
  <si>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</si>
  <si>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</si>
  <si>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</si>
  <si>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</si>
  <si>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</si>
  <si>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</si>
  <si>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</si>
  <si>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</si>
  <si>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</si>
  <si>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</si>
  <si>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</si>
  <si>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</si>
  <si>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</si>
  <si>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</si>
  <si>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</si>
  <si>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</si>
  <si>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</si>
  <si>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</si>
  <si>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</si>
  <si>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</si>
  <si>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</si>
  <si>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</si>
  <si>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</si>
  <si>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</si>
  <si>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</si>
  <si>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</si>
  <si>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</si>
  <si>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</si>
  <si>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</si>
  <si>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</si>
  <si>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</si>
  <si>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</si>
  <si>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</si>
  <si>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</si>
  <si>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</si>
  <si>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</si>
  <si>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</si>
  <si>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</si>
  <si>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</si>
  <si>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</si>
  <si>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</si>
  <si>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</si>
  <si>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</si>
  <si>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</si>
  <si>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</si>
  <si>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</si>
  <si>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</si>
  <si>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</si>
  <si>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</si>
  <si>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</si>
  <si>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</si>
  <si>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</si>
  <si>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</si>
  <si>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</si>
  <si>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</si>
  <si>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</si>
  <si>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</si>
  <si>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</si>
  <si>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</si>
  <si>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</si>
  <si>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</si>
  <si>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</si>
  <si>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</si>
  <si>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</si>
  <si>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</si>
  <si>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</si>
  <si>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</si>
  <si>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</si>
  <si>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</si>
  <si>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</si>
  <si>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</si>
  <si>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</si>
  <si>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</si>
  <si>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</si>
  <si>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</si>
  <si>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</si>
  <si>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</si>
  <si>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</si>
  <si>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</si>
  <si>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</si>
  <si>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</si>
  <si>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</si>
  <si>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</si>
  <si>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</si>
  <si>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</si>
  <si>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</si>
  <si>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</si>
  <si>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</si>
  <si>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</si>
  <si>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</si>
  <si>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</si>
  <si>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</si>
  <si>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</si>
  <si>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</si>
  <si>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</si>
  <si>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</si>
  <si>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</si>
  <si>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</si>
  <si>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</si>
  <si>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</si>
  <si>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</si>
  <si>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</si>
  <si>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</si>
  <si>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</si>
  <si>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</si>
  <si>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</si>
  <si>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</si>
  <si>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</si>
  <si>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</si>
  <si>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</si>
  <si>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</si>
  <si>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</si>
  <si>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</si>
  <si>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</si>
  <si>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</si>
  <si>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</si>
  <si>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</si>
  <si>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</si>
  <si>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</si>
  <si>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</si>
  <si>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</si>
  <si>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</si>
  <si>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</si>
  <si>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</si>
  <si>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</si>
  <si>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</si>
  <si>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</si>
  <si>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</si>
  <si>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</si>
  <si>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</si>
  <si>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</si>
  <si>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</si>
  <si>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</si>
  <si>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</si>
  <si>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</si>
  <si>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</si>
  <si>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</si>
  <si>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</si>
  <si>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</si>
  <si>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</si>
  <si>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</si>
  <si>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</si>
  <si>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</si>
  <si>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</si>
  <si>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</si>
  <si>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</si>
  <si>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</si>
  <si>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</si>
  <si>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</si>
  <si>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</si>
  <si>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</si>
  <si>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</si>
  <si>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</si>
  <si>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</si>
  <si>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</si>
  <si>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</si>
  <si>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</si>
  <si>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</si>
  <si>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</si>
  <si>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</si>
  <si>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</si>
  <si>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</si>
  <si>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</si>
  <si>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</si>
  <si>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</si>
  <si>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</si>
  <si>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</si>
  <si>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</si>
  <si>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</si>
  <si>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</si>
  <si>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</si>
  <si>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</si>
  <si>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</si>
  <si>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</si>
  <si>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</si>
  <si>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</si>
  <si>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</si>
  <si>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</si>
  <si>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</si>
  <si>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</si>
  <si>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</si>
  <si>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</si>
  <si>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</si>
  <si>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</si>
  <si>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</si>
  <si>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</si>
  <si>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</si>
  <si>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</si>
  <si>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</si>
  <si>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</si>
  <si>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</si>
  <si>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</si>
  <si>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</si>
  <si>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</si>
  <si>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</si>
  <si>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</si>
  <si>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</si>
  <si>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</si>
  <si>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</si>
  <si>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</si>
  <si>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</si>
  <si>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</si>
  <si>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</si>
  <si>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</si>
  <si>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</si>
  <si>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</si>
  <si>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</si>
  <si>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</si>
  <si>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</si>
  <si>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</si>
  <si>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</si>
  <si>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</si>
  <si>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</si>
  <si>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</si>
  <si>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</si>
  <si>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</si>
  <si>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</si>
  <si>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</si>
  <si>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</si>
  <si>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</si>
  <si>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</si>
  <si>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</si>
  <si>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</si>
  <si>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</si>
  <si>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</si>
  <si>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</si>
  <si>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</si>
  <si>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</si>
  <si>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</si>
  <si>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</si>
  <si>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</si>
  <si>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</si>
  <si>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</si>
  <si>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</si>
  <si>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</si>
  <si>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</si>
  <si>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</si>
  <si>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</si>
  <si>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</si>
  <si>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</si>
  <si>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</si>
  <si>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</si>
  <si>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</si>
  <si>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</si>
  <si>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</si>
  <si>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</si>
  <si>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</si>
  <si>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</si>
  <si>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</si>
  <si>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</si>
  <si>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</si>
  <si>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</si>
  <si>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</si>
  <si>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</si>
  <si>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</si>
  <si>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</si>
  <si>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</si>
  <si>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</si>
  <si>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</si>
  <si>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</si>
  <si>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</si>
  <si>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</si>
  <si>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</si>
  <si>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</si>
  <si>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</si>
  <si>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</si>
  <si>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</si>
  <si>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</si>
  <si>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</si>
  <si>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</si>
  <si>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</si>
  <si>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</si>
  <si>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</si>
  <si>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</si>
  <si>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</si>
  <si>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</si>
  <si>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</si>
  <si>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</si>
  <si>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</si>
  <si>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</si>
  <si>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</si>
  <si>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</si>
  <si>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</si>
  <si>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</si>
  <si>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</si>
  <si>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</si>
  <si>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</si>
  <si>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</si>
  <si>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</si>
  <si>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</si>
  <si>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</si>
  <si>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</si>
  <si>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</si>
  <si>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</si>
  <si>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</si>
  <si>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</si>
  <si>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</si>
  <si>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</si>
  <si>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</si>
  <si>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</si>
  <si>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</si>
  <si>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</si>
  <si>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</si>
  <si>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</si>
  <si>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</si>
  <si>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</si>
  <si>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</si>
  <si>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</si>
  <si>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</si>
  <si>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</si>
  <si>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</si>
  <si>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</si>
  <si>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</si>
  <si>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</si>
  <si>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</si>
  <si>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</si>
  <si>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</si>
  <si>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</si>
  <si>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</si>
  <si>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</si>
  <si>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</si>
  <si>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</si>
  <si>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</si>
  <si>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</si>
  <si>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</si>
  <si>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</si>
  <si>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</si>
  <si>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</si>
  <si>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</si>
  <si>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</si>
  <si>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</si>
  <si>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</si>
  <si>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</si>
  <si>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</si>
  <si>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</si>
  <si>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</si>
  <si>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</si>
  <si>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</si>
  <si>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</si>
  <si>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</si>
  <si>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</si>
  <si>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</si>
  <si>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</si>
  <si>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</si>
  <si>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</si>
  <si>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</si>
  <si>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</si>
  <si>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</si>
  <si>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</si>
  <si>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</si>
  <si>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</si>
  <si>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</si>
  <si>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</si>
  <si>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</si>
  <si>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</si>
  <si>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</si>
  <si>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</si>
  <si>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</si>
  <si>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</si>
  <si>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</si>
  <si>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</si>
  <si>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</si>
  <si>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</si>
  <si>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</si>
  <si>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</si>
  <si>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</si>
  <si>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</si>
  <si>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</si>
  <si>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</si>
  <si>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</si>
  <si>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</si>
  <si>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</si>
  <si>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</si>
  <si>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</si>
  <si>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</si>
  <si>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</si>
  <si>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</si>
  <si>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</si>
  <si>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</si>
  <si>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</si>
  <si>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</si>
  <si>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</si>
  <si>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</si>
  <si>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</si>
  <si>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</si>
  <si>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</si>
  <si>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</si>
  <si>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</si>
  <si>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</si>
  <si>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</si>
  <si>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</si>
  <si>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</si>
  <si>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</si>
  <si>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</si>
  <si>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</si>
  <si>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</si>
  <si>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</si>
  <si>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</si>
  <si>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</si>
  <si>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</si>
  <si>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</si>
  <si>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</si>
  <si>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</si>
  <si>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</si>
  <si>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</si>
  <si>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</si>
  <si>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</si>
  <si>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</si>
  <si>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</si>
  <si>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</si>
  <si>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</si>
  <si>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</si>
  <si>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</si>
  <si>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</si>
  <si>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</si>
  <si>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</si>
  <si>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</si>
  <si>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</si>
  <si>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</si>
  <si>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</si>
  <si>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</si>
  <si>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</si>
  <si>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</si>
  <si>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</si>
  <si>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</si>
  <si>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</si>
  <si>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</si>
  <si>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</si>
  <si>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</si>
  <si>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</si>
  <si>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</si>
  <si>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</si>
  <si>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</si>
  <si>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</si>
  <si>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</si>
  <si>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</si>
  <si>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</si>
  <si>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</si>
  <si>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</si>
  <si>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</si>
  <si>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</si>
  <si>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</si>
  <si>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</si>
  <si>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</si>
  <si>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</si>
  <si>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</si>
  <si>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</si>
  <si>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</si>
  <si>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</si>
  <si>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</si>
  <si>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</si>
  <si>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</si>
  <si>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</si>
  <si>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</si>
  <si>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</si>
  <si>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</si>
  <si>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</si>
  <si>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</si>
  <si>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</si>
  <si>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</si>
  <si>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</si>
  <si>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</si>
  <si>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</si>
  <si>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</si>
  <si>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</si>
  <si>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</si>
  <si>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</si>
  <si>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</si>
  <si>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</si>
  <si>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</si>
  <si>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</si>
  <si>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</si>
  <si>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</si>
  <si>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</si>
  <si>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</si>
  <si>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</si>
  <si>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</si>
  <si>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</si>
  <si>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</si>
  <si>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</si>
  <si>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</si>
  <si>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</si>
  <si>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</si>
  <si>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</si>
  <si>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</si>
  <si>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</si>
  <si>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</si>
  <si>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</si>
  <si>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</si>
  <si>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</si>
  <si>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</si>
  <si>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</si>
  <si>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</si>
  <si>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</si>
  <si>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</si>
  <si>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</si>
  <si>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</si>
  <si>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</si>
  <si>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</si>
  <si>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</si>
  <si>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</si>
  <si>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</si>
  <si>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</si>
  <si>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</si>
  <si>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</si>
  <si>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</si>
  <si>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</si>
  <si>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</si>
  <si>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</si>
  <si>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</si>
  <si>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</si>
  <si>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</si>
  <si>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</si>
  <si>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</si>
  <si>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</si>
  <si>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</si>
  <si>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</si>
  <si>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</si>
  <si>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</si>
  <si>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</si>
  <si>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</si>
  <si>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</si>
  <si>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</si>
  <si>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</si>
  <si>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</si>
  <si>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</si>
  <si>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</si>
  <si>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</si>
  <si>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</si>
  <si>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</si>
  <si>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</si>
  <si>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</si>
  <si>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</si>
  <si>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</si>
  <si>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</si>
  <si>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</si>
  <si>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</si>
  <si>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</si>
  <si>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</si>
  <si>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</si>
  <si>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</si>
  <si>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</si>
  <si>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</si>
  <si>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</si>
  <si>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</si>
  <si>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</si>
  <si>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</si>
  <si>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</si>
  <si>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</si>
  <si>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</si>
  <si>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</si>
  <si>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</si>
  <si>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</si>
  <si>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</si>
  <si>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</si>
  <si>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</si>
  <si>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</si>
  <si>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</si>
  <si>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</si>
  <si>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</si>
  <si>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</si>
  <si>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</si>
  <si>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</si>
  <si>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</si>
  <si>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</si>
  <si>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</si>
  <si>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</si>
  <si>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</si>
  <si>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</si>
  <si>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</si>
  <si>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</si>
  <si>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</si>
  <si>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</si>
  <si>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</si>
  <si>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</si>
  <si>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</si>
  <si>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</si>
  <si>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</si>
  <si>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</si>
  <si>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</si>
  <si>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</si>
  <si>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</si>
  <si>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</si>
  <si>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</si>
  <si>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</si>
  <si>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</si>
  <si>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</si>
  <si>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</si>
  <si>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</si>
  <si>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</si>
  <si>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</si>
  <si>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</si>
  <si>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</si>
  <si>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</si>
  <si>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</si>
  <si>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</si>
  <si>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</si>
  <si>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</si>
  <si>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</si>
  <si>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</si>
  <si>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</si>
  <si>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</si>
  <si>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</si>
  <si>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</si>
  <si>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</si>
  <si>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</si>
  <si>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</si>
  <si>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</si>
  <si>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</si>
  <si>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</si>
  <si>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</si>
  <si>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</si>
  <si>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</si>
  <si>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</si>
  <si>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</si>
  <si>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</si>
  <si>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</si>
  <si>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</si>
  <si>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</si>
  <si>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</si>
  <si>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</si>
  <si>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</si>
  <si>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</si>
  <si>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</si>
  <si>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</si>
  <si>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</si>
  <si>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</si>
  <si>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</si>
  <si>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</si>
  <si>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</si>
  <si>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</si>
  <si>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</si>
  <si>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</si>
  <si>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</si>
  <si>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</si>
  <si>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</si>
  <si>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</si>
  <si>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</si>
  <si>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</si>
  <si>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</si>
  <si>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</si>
  <si>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</si>
  <si>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</si>
  <si>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</si>
  <si>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</si>
  <si>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</si>
  <si>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</si>
  <si>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</si>
  <si>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</si>
  <si>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</si>
  <si>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</si>
  <si>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</si>
  <si>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</si>
  <si>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</si>
  <si>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</si>
  <si>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</si>
  <si>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</si>
  <si>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</si>
  <si>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</si>
  <si>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</si>
  <si>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</si>
  <si>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</si>
  <si>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</si>
  <si>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</si>
  <si>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</si>
  <si>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</si>
  <si>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</si>
  <si>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</si>
  <si>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</si>
  <si>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</si>
  <si>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</si>
  <si>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</si>
  <si>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</si>
  <si>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</si>
  <si>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</si>
  <si>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</si>
  <si>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</si>
  <si>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</si>
  <si>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</si>
  <si>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</si>
  <si>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</si>
  <si>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</si>
  <si>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</si>
  <si>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</si>
  <si>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</si>
  <si>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</si>
  <si>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</si>
  <si>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</si>
  <si>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</si>
  <si>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</si>
  <si>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</si>
  <si>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</si>
  <si>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</si>
  <si>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</si>
  <si>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</si>
  <si>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</si>
  <si>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</si>
  <si>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</si>
  <si>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</si>
  <si>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</si>
  <si>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</si>
  <si>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</si>
  <si>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</si>
  <si>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</si>
  <si>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</si>
  <si>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</si>
  <si>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</si>
  <si>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</si>
  <si>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</si>
  <si>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</si>
  <si>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</si>
  <si>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</si>
  <si>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</si>
  <si>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</si>
  <si>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</si>
  <si>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</si>
  <si>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</si>
  <si>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</si>
  <si>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</si>
  <si>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</si>
  <si>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</si>
  <si>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</si>
  <si>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</si>
  <si>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</si>
  <si>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</si>
  <si>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</si>
  <si>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</si>
  <si>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</si>
  <si>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</si>
  <si>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</si>
  <si>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</si>
  <si>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</si>
  <si>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</si>
  <si>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</si>
  <si>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</si>
  <si>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</si>
  <si>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</si>
  <si>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</si>
  <si>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</si>
  <si>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</si>
  <si>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</si>
  <si>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</si>
  <si>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</si>
  <si>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</si>
  <si>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</si>
  <si>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</si>
  <si>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</si>
  <si>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</si>
  <si>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</si>
  <si>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</si>
  <si>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</si>
  <si>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</si>
  <si>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</si>
  <si>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</si>
  <si>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</si>
  <si>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</si>
  <si>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</si>
  <si>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</si>
  <si>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</si>
  <si>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</si>
  <si>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</si>
  <si>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</si>
  <si>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</si>
  <si>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</si>
  <si>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</si>
  <si>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</si>
  <si>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</si>
  <si>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</si>
  <si>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</si>
  <si>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</si>
  <si>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</si>
  <si>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</si>
  <si>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</si>
  <si>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</si>
  <si>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</si>
  <si>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</si>
  <si>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</si>
  <si>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</si>
  <si>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</si>
  <si>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</si>
  <si>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</si>
  <si>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</si>
  <si>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</si>
  <si>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</si>
  <si>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</si>
  <si>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</si>
  <si>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</si>
  <si>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</si>
  <si>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</si>
  <si>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</si>
  <si>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</si>
  <si>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</si>
  <si>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</si>
  <si>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</si>
  <si>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</si>
  <si>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</si>
  <si>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</si>
  <si>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</si>
  <si>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</si>
  <si>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</si>
  <si>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</si>
  <si>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</si>
  <si>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</si>
  <si>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</si>
  <si>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</si>
  <si>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</si>
  <si>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</si>
  <si>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</si>
  <si>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</si>
  <si>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</si>
  <si>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</si>
  <si>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</si>
  <si>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LA CANASTA COMUNITARIA</t>
  </si>
  <si>
    <t>FUNDACION DERECHOS HUMANOS PARA EL DESARROLLO</t>
  </si>
  <si>
    <t>FUNDACION NARIÑO VERDE</t>
  </si>
  <si>
    <t>FUNDACION COMSOCIAL</t>
  </si>
  <si>
    <t>GEOVANNY ISAIAS BOLAÑOS ERASO</t>
  </si>
  <si>
    <t>CRA10  No 18A 58  B/ EL RECUERDO PASTO  (N)</t>
  </si>
  <si>
    <t>7364764-3152542412-3116039717</t>
  </si>
  <si>
    <t>fusenpro233@gmail.com</t>
  </si>
  <si>
    <t>T-012-2016</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</si>
  <si>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IPIALES , PUPIALES, ILES, PUERRES EN EL DEPARTAMENTO DE NARIÑO</t>
  </si>
  <si>
    <t>034-2017N</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</si>
  <si>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LOS MUNICIPIOS DE CORDOBA, POTOSI,IPIALES , PUPIALES, ILES, PUERRES,  EN DEPARTAMENTO DE NARIÑO</t>
  </si>
  <si>
    <t>PI-015-2017</t>
  </si>
  <si>
    <t>DIRIGIR  ACCIONES  ENCAMINADAS  A  LA ATENCIÓN  INTEGRAL  PARA 20 NIÑOS  Y NIÑAS  MENORES  DE  5  AÑOS  Y/O MADRES GESTANTES, DONDE  SE IMPLEMENTEN  ESTRATEGIAS  METODOLÓGICAS  DE  EDUCACIÓN  INICIAL  PARA COMPLEMENTARLAS  CON  EL  CUIDADO  Y  BUEN  TRATO  EN  LOS MUNICIPIOS DE PUPIALES, PUERRES, ILES,IPIALES  - NARIÑO</t>
  </si>
  <si>
    <t>PI-018-2018</t>
  </si>
  <si>
    <t>DIRIGIR  ACCIONES  ENCAMINADAS  A  LA ATENCIÓN  INTEGRAL  PARA 20 NIÑOS  Y NIÑAS  MENORES  DE  5  AÑOS  Y/O MADRES GESTANTES, DONDE  SE IMPLEMENTEN  ESTRATEGIAS  METODOLÓGICAS  DE  EDUCACIÓN  INICIAL  PARA COMPLEMENTARLAS  CON  EL  CUIDADO  Y  BUEN  TRATO  EN  LOS MUNICIPIOS DE IPIALES, PUPIALES, PUERRES, ILES,   - NARIÑO</t>
  </si>
  <si>
    <t>035-2017N</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</si>
  <si>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CORDOBA, POTOSI,IPIALES , ILES, PUERRES, EN EL DEPARTAMENTO DE NARIÑO</t>
  </si>
  <si>
    <t>2021-52-10001383</t>
  </si>
  <si>
    <t>C-10-2017</t>
  </si>
  <si>
    <t>DISEÑAR Y EJECUTAR PROYECTOS   DE ATENCIÓN INTEGRAL A LA PRIMERA INFANCIA ESPECIALMENTE A MADRES LACTANTES, GESTANTES NIÑAS Y NIÑOS DE CERO  A  5  AÑOS  DE FAMILIAS EN CONDICIÓN DE VULNERABILIDAD  EN EL MUNICIPIO DE IPIALES EN EL DEPARTAMENTO DE NARIÑO</t>
  </si>
  <si>
    <t>C-15-2018</t>
  </si>
  <si>
    <t xml:space="preserve">DISEÑAR Y EJECUTAR PROYECTOS   DE ATENCIÓN INTEGRAL A LA PRIMERA INFANCIA ESPECIALMENTE A MADRES LACTANTES, GESTANTES NIÑAS Y NIÑOS DE CERO  A  5  AÑOS  DE FAMILIAS EN CONDICIÓN DE VULNERABILIDAD  EN EL MUNICIPIO DE IPIALES-NARIÑO </t>
  </si>
  <si>
    <t>COLEGIO INSECOL SAS</t>
  </si>
  <si>
    <t>045-2016</t>
  </si>
  <si>
    <t xml:space="preserve">CONTRATO DE PRESTACION DE SERVICIOS DE EDUCACIÓN INICIAL A LA PRIMERA INFANCIA EN EL COLEGIO INSECOL S.A.S. </t>
  </si>
  <si>
    <t>036-2017</t>
  </si>
  <si>
    <t>CORPORACION INTERNACIONAL INIA</t>
  </si>
  <si>
    <t>021-2018</t>
  </si>
  <si>
    <t>DISEÑAR, ELABORAR, IMPLEMENTAR Y EFECTUAR EL SEGUIMIENTO AL PROYECTO PEDAGÓGICO CON FUNDAMENTOS TÉCNICOS Y TEÓRICOS, POLÍTICOS Y DE GESTIÓN DE LA POLÍTICA PUBLICA DE ATENCIÓN INTEGRAL A LA PRIMERA INFANCIA EN EL MUNICIPIO DE IPIALES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</si>
</sst>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0" zoomScaleNormal="60"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2707</v>
      </c>
      <c r="D15" s="35"/>
      <c r="E15" s="35"/>
      <c r="F15" s="5"/>
      <c r="G15" s="32" t="s">
        <v>1168</v>
      </c>
      <c r="H15" s="102" t="s">
        <v>110</v>
      </c>
      <c r="I15" s="32" t="s">
        <v>2624</v>
      </c>
      <c r="J15" s="107"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8">
        <v>900916233</v>
      </c>
      <c r="C20" s="5"/>
      <c r="D20" s="72"/>
      <c r="E20" s="5"/>
      <c r="F20" s="5"/>
      <c r="G20" s="5"/>
      <c r="H20" s="184"/>
      <c r="I20" s="147" t="s">
        <v>110</v>
      </c>
      <c r="J20" s="148" t="s">
        <v>792</v>
      </c>
      <c r="K20" s="149">
        <v>2255793257</v>
      </c>
      <c r="L20" s="150">
        <v>44191</v>
      </c>
      <c r="M20" s="150">
        <v>44561</v>
      </c>
      <c r="N20" s="133">
        <f>+(M20-L20)/30</f>
        <v>12.333333333333334</v>
      </c>
      <c r="O20" s="136"/>
      <c r="U20" s="132"/>
      <c r="V20" s="104">
        <f ca="1">NOW()</f>
        <v>44191.655322685183</v>
      </c>
      <c r="W20" s="104">
        <f ca="1">NOW()</f>
        <v>44191.655322685183</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FUNDACIÓN DE SERVICIOS INTEGRALES PARA EL PROGRESO SOCIAL</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2688</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5"/>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5"/>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2691</v>
      </c>
      <c r="C48" s="111" t="s">
        <v>32</v>
      </c>
      <c r="D48" s="109" t="s">
        <v>2708</v>
      </c>
      <c r="E48" s="143">
        <v>42959</v>
      </c>
      <c r="F48" s="143">
        <v>43111</v>
      </c>
      <c r="G48" s="158">
        <f>IF(AND(E48&lt;&gt;"",F48&lt;&gt;""),((F48-E48)/30),"")</f>
        <v>5.0666666666666664</v>
      </c>
      <c r="H48" s="113" t="s">
        <v>2709</v>
      </c>
      <c r="I48" s="112" t="s">
        <v>110</v>
      </c>
      <c r="J48" s="112" t="s">
        <v>792</v>
      </c>
      <c r="K48" s="115">
        <v>2000000</v>
      </c>
      <c r="L48" s="114" t="s">
        <v>1148</v>
      </c>
      <c r="M48" s="116">
        <v>1</v>
      </c>
      <c r="N48" s="114" t="s">
        <v>27</v>
      </c>
      <c r="O48" s="114" t="s">
        <v>1148</v>
      </c>
      <c r="P48" s="77"/>
    </row>
    <row r="49" spans="1:16" s="6" customFormat="1" ht="24.75" customHeight="1" x14ac:dyDescent="0.3">
      <c r="A49" s="141">
        <v>2</v>
      </c>
      <c r="B49" s="120" t="s">
        <v>2691</v>
      </c>
      <c r="C49" s="122" t="s">
        <v>32</v>
      </c>
      <c r="D49" s="119" t="s">
        <v>2710</v>
      </c>
      <c r="E49" s="143">
        <v>43144</v>
      </c>
      <c r="F49" s="143">
        <v>43842</v>
      </c>
      <c r="G49" s="158">
        <f t="shared" ref="G49:G50" si="2">IF(AND(E49&lt;&gt;"",F49&lt;&gt;""),((F49-E49)/30),"")</f>
        <v>23.266666666666666</v>
      </c>
      <c r="H49" s="120" t="s">
        <v>2711</v>
      </c>
      <c r="I49" s="119" t="s">
        <v>110</v>
      </c>
      <c r="J49" s="119" t="s">
        <v>792</v>
      </c>
      <c r="K49" s="121">
        <v>11500000</v>
      </c>
      <c r="L49" s="122" t="s">
        <v>1148</v>
      </c>
      <c r="M49" s="116">
        <v>1</v>
      </c>
      <c r="N49" s="122" t="s">
        <v>27</v>
      </c>
      <c r="O49" s="122" t="s">
        <v>1148</v>
      </c>
      <c r="P49" s="77"/>
    </row>
    <row r="50" spans="1:16" s="6" customFormat="1" ht="24.75" customHeight="1" x14ac:dyDescent="0.3">
      <c r="A50" s="141">
        <v>3</v>
      </c>
      <c r="B50" s="120" t="s">
        <v>2712</v>
      </c>
      <c r="C50" s="122" t="s">
        <v>32</v>
      </c>
      <c r="D50" s="119" t="s">
        <v>2713</v>
      </c>
      <c r="E50" s="143">
        <v>42430</v>
      </c>
      <c r="F50" s="143">
        <v>43008</v>
      </c>
      <c r="G50" s="158">
        <f t="shared" si="2"/>
        <v>19.266666666666666</v>
      </c>
      <c r="H50" s="120" t="s">
        <v>2714</v>
      </c>
      <c r="I50" s="119" t="s">
        <v>110</v>
      </c>
      <c r="J50" s="119" t="s">
        <v>792</v>
      </c>
      <c r="K50" s="115">
        <v>6840000</v>
      </c>
      <c r="L50" s="122" t="s">
        <v>1148</v>
      </c>
      <c r="M50" s="116">
        <v>1</v>
      </c>
      <c r="N50" s="122" t="s">
        <v>27</v>
      </c>
      <c r="O50" s="122" t="s">
        <v>1148</v>
      </c>
      <c r="P50" s="77"/>
    </row>
    <row r="51" spans="1:16" s="6" customFormat="1" ht="24.75" customHeight="1" outlineLevel="1" x14ac:dyDescent="0.3">
      <c r="A51" s="141">
        <v>4</v>
      </c>
      <c r="B51" s="120" t="s">
        <v>2712</v>
      </c>
      <c r="C51" s="122" t="s">
        <v>32</v>
      </c>
      <c r="D51" s="109" t="s">
        <v>2715</v>
      </c>
      <c r="E51" s="143">
        <v>43040</v>
      </c>
      <c r="F51" s="143">
        <v>43830</v>
      </c>
      <c r="G51" s="158">
        <f t="shared" ref="G51:G107" si="3">IF(AND(E51&lt;&gt;"",F51&lt;&gt;""),((F51-E51)/30),"")</f>
        <v>26.333333333333332</v>
      </c>
      <c r="H51" s="113" t="s">
        <v>2714</v>
      </c>
      <c r="I51" s="119" t="s">
        <v>110</v>
      </c>
      <c r="J51" s="119" t="s">
        <v>792</v>
      </c>
      <c r="K51" s="115">
        <v>9360000</v>
      </c>
      <c r="L51" s="122" t="s">
        <v>1148</v>
      </c>
      <c r="M51" s="116">
        <v>1</v>
      </c>
      <c r="N51" s="122" t="s">
        <v>27</v>
      </c>
      <c r="O51" s="122" t="s">
        <v>1148</v>
      </c>
      <c r="P51" s="77"/>
    </row>
    <row r="52" spans="1:16" s="7" customFormat="1" ht="24.75" customHeight="1" outlineLevel="1" x14ac:dyDescent="0.3">
      <c r="A52" s="142">
        <v>5</v>
      </c>
      <c r="B52" s="120" t="s">
        <v>2716</v>
      </c>
      <c r="C52" s="122" t="s">
        <v>32</v>
      </c>
      <c r="D52" s="119" t="s">
        <v>2717</v>
      </c>
      <c r="E52" s="143">
        <v>43109</v>
      </c>
      <c r="F52" s="143">
        <v>43685</v>
      </c>
      <c r="G52" s="158">
        <f t="shared" si="3"/>
        <v>19.2</v>
      </c>
      <c r="H52" s="120" t="s">
        <v>2718</v>
      </c>
      <c r="I52" s="119" t="s">
        <v>110</v>
      </c>
      <c r="J52" s="119" t="s">
        <v>792</v>
      </c>
      <c r="K52" s="121">
        <v>6840000</v>
      </c>
      <c r="L52" s="122" t="s">
        <v>1148</v>
      </c>
      <c r="M52" s="116">
        <v>1</v>
      </c>
      <c r="N52" s="122" t="s">
        <v>27</v>
      </c>
      <c r="O52" s="122" t="s">
        <v>1148</v>
      </c>
      <c r="P52" s="78"/>
    </row>
    <row r="53" spans="1:16" s="7" customFormat="1" ht="24.75" customHeight="1" outlineLevel="1" x14ac:dyDescent="0.3">
      <c r="A53" s="142">
        <v>6</v>
      </c>
      <c r="B53" s="120" t="s">
        <v>2689</v>
      </c>
      <c r="C53" s="122" t="s">
        <v>32</v>
      </c>
      <c r="D53" s="119" t="s">
        <v>2697</v>
      </c>
      <c r="E53" s="143">
        <v>42552</v>
      </c>
      <c r="F53" s="143">
        <v>43100</v>
      </c>
      <c r="G53" s="158">
        <f t="shared" si="3"/>
        <v>18.266666666666666</v>
      </c>
      <c r="H53" s="120" t="s">
        <v>2698</v>
      </c>
      <c r="I53" s="119" t="s">
        <v>110</v>
      </c>
      <c r="J53" s="119" t="s">
        <v>792</v>
      </c>
      <c r="K53" s="121">
        <v>8640000</v>
      </c>
      <c r="L53" s="122" t="s">
        <v>1148</v>
      </c>
      <c r="M53" s="116">
        <v>1</v>
      </c>
      <c r="N53" s="122" t="s">
        <v>27</v>
      </c>
      <c r="O53" s="122" t="s">
        <v>1148</v>
      </c>
      <c r="P53" s="78"/>
    </row>
    <row r="54" spans="1:16" s="7" customFormat="1" ht="24.75" customHeight="1" outlineLevel="1" x14ac:dyDescent="0.3">
      <c r="A54" s="142">
        <v>7</v>
      </c>
      <c r="B54" s="120" t="s">
        <v>2691</v>
      </c>
      <c r="C54" s="122" t="s">
        <v>32</v>
      </c>
      <c r="D54" s="119" t="s">
        <v>2699</v>
      </c>
      <c r="E54" s="143">
        <v>43070</v>
      </c>
      <c r="F54" s="143">
        <v>43677</v>
      </c>
      <c r="G54" s="158">
        <f t="shared" si="3"/>
        <v>20.233333333333334</v>
      </c>
      <c r="H54" s="120" t="s">
        <v>2700</v>
      </c>
      <c r="I54" s="119" t="s">
        <v>110</v>
      </c>
      <c r="J54" s="119" t="s">
        <v>792</v>
      </c>
      <c r="K54" s="121">
        <v>12800000</v>
      </c>
      <c r="L54" s="122" t="s">
        <v>1148</v>
      </c>
      <c r="M54" s="116">
        <v>1</v>
      </c>
      <c r="N54" s="122" t="s">
        <v>27</v>
      </c>
      <c r="O54" s="122" t="s">
        <v>1148</v>
      </c>
      <c r="P54" s="78"/>
    </row>
    <row r="55" spans="1:16" s="7" customFormat="1" ht="24.75" customHeight="1" outlineLevel="1" x14ac:dyDescent="0.3">
      <c r="A55" s="142">
        <v>8</v>
      </c>
      <c r="B55" s="120" t="s">
        <v>2690</v>
      </c>
      <c r="C55" s="122" t="s">
        <v>32</v>
      </c>
      <c r="D55" s="119" t="s">
        <v>2701</v>
      </c>
      <c r="E55" s="143">
        <v>42767</v>
      </c>
      <c r="F55" s="143">
        <v>43312</v>
      </c>
      <c r="G55" s="158">
        <f t="shared" si="3"/>
        <v>18.166666666666668</v>
      </c>
      <c r="H55" s="120" t="s">
        <v>2702</v>
      </c>
      <c r="I55" s="119" t="s">
        <v>110</v>
      </c>
      <c r="J55" s="119" t="s">
        <v>792</v>
      </c>
      <c r="K55" s="121">
        <v>9720000</v>
      </c>
      <c r="L55" s="122" t="s">
        <v>1148</v>
      </c>
      <c r="M55" s="116">
        <v>1</v>
      </c>
      <c r="N55" s="122" t="s">
        <v>27</v>
      </c>
      <c r="O55" s="122" t="s">
        <v>1148</v>
      </c>
      <c r="P55" s="78"/>
    </row>
    <row r="56" spans="1:16" s="7" customFormat="1" ht="24.75" customHeight="1" outlineLevel="1" x14ac:dyDescent="0.3">
      <c r="A56" s="142">
        <v>9</v>
      </c>
      <c r="B56" s="110" t="s">
        <v>2690</v>
      </c>
      <c r="C56" s="122" t="s">
        <v>32</v>
      </c>
      <c r="D56" s="109" t="s">
        <v>2703</v>
      </c>
      <c r="E56" s="143">
        <v>43313</v>
      </c>
      <c r="F56" s="143">
        <v>43830</v>
      </c>
      <c r="G56" s="158">
        <f t="shared" si="3"/>
        <v>17.233333333333334</v>
      </c>
      <c r="H56" s="113" t="s">
        <v>2704</v>
      </c>
      <c r="I56" s="119" t="s">
        <v>110</v>
      </c>
      <c r="J56" s="119" t="s">
        <v>792</v>
      </c>
      <c r="K56" s="117">
        <v>9180000</v>
      </c>
      <c r="L56" s="122" t="s">
        <v>1148</v>
      </c>
      <c r="M56" s="116">
        <v>1</v>
      </c>
      <c r="N56" s="122" t="s">
        <v>27</v>
      </c>
      <c r="O56" s="122" t="s">
        <v>1148</v>
      </c>
      <c r="P56" s="78"/>
    </row>
    <row r="57" spans="1:16" s="7" customFormat="1" ht="24.75" customHeight="1" outlineLevel="1" x14ac:dyDescent="0.3">
      <c r="A57" s="142">
        <v>10</v>
      </c>
      <c r="B57" s="120" t="s">
        <v>2692</v>
      </c>
      <c r="C57" s="122" t="s">
        <v>32</v>
      </c>
      <c r="D57" s="119" t="s">
        <v>2705</v>
      </c>
      <c r="E57" s="143">
        <v>42858</v>
      </c>
      <c r="F57" s="143">
        <v>43434</v>
      </c>
      <c r="G57" s="158">
        <f t="shared" si="3"/>
        <v>19.2</v>
      </c>
      <c r="H57" s="120" t="s">
        <v>2706</v>
      </c>
      <c r="I57" s="119" t="s">
        <v>110</v>
      </c>
      <c r="J57" s="119" t="s">
        <v>792</v>
      </c>
      <c r="K57" s="117">
        <v>10224000</v>
      </c>
      <c r="L57" s="122" t="s">
        <v>1148</v>
      </c>
      <c r="M57" s="116">
        <v>1</v>
      </c>
      <c r="N57" s="122" t="s">
        <v>27</v>
      </c>
      <c r="O57" s="122" t="s">
        <v>1148</v>
      </c>
      <c r="P57" s="78"/>
    </row>
    <row r="58" spans="1:16" s="7" customFormat="1" ht="24.75" customHeight="1" outlineLevel="1" x14ac:dyDescent="0.3">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x14ac:dyDescent="0.3">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x14ac:dyDescent="0.3">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x14ac:dyDescent="0.3">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x14ac:dyDescent="0.3">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x14ac:dyDescent="0.3">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x14ac:dyDescent="0.3">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3">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3">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3">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3">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5"/>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x14ac:dyDescent="0.3">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x14ac:dyDescent="0.3">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x14ac:dyDescent="0.3">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x14ac:dyDescent="0.3">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x14ac:dyDescent="0.3">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x14ac:dyDescent="0.3">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x14ac:dyDescent="0.3">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x14ac:dyDescent="0.3">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x14ac:dyDescent="0.3">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x14ac:dyDescent="0.3">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x14ac:dyDescent="0.3">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3">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3">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3">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3">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3">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3">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3">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3">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3">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3">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3">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3">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3">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3">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3">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3">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3">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3">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3">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3">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3">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3">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3">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3">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3">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3">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3">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3">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3">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3">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3">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3">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3">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3">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4" t="s">
        <v>2643</v>
      </c>
      <c r="J167" s="245"/>
      <c r="K167" s="245"/>
      <c r="L167" s="245"/>
      <c r="M167" s="245"/>
      <c r="N167" s="245"/>
      <c r="O167" s="246"/>
      <c r="U167" s="51"/>
    </row>
    <row r="168" spans="1:28" x14ac:dyDescent="0.3">
      <c r="A168" s="9"/>
      <c r="B168" s="221" t="s">
        <v>2658</v>
      </c>
      <c r="C168" s="221"/>
      <c r="D168" s="221"/>
      <c r="E168" s="8"/>
      <c r="F168" s="5"/>
      <c r="H168" s="80" t="s">
        <v>2657</v>
      </c>
      <c r="I168" s="244"/>
      <c r="J168" s="245"/>
      <c r="K168" s="245"/>
      <c r="L168" s="245"/>
      <c r="M168" s="245"/>
      <c r="N168" s="245"/>
      <c r="O168" s="24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5"/>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2.1000000000000001E-2</v>
      </c>
      <c r="G179" s="163">
        <f>IF(F179&gt;0,SUM(E179+F179),"")</f>
        <v>4.1000000000000002E-2</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4.1000000000000002E-2</v>
      </c>
      <c r="D185" s="90" t="s">
        <v>2628</v>
      </c>
      <c r="E185" s="93">
        <f>+(C185*SUM(K20:K35))</f>
        <v>92487523.537</v>
      </c>
      <c r="F185" s="91"/>
      <c r="G185" s="92"/>
      <c r="H185" s="87"/>
      <c r="I185" s="89" t="s">
        <v>2627</v>
      </c>
      <c r="J185" s="164">
        <f>+SUM(M179:M183)</f>
        <v>0.02</v>
      </c>
      <c r="K185" s="200" t="s">
        <v>2628</v>
      </c>
      <c r="L185" s="200"/>
      <c r="M185" s="93">
        <f>+J185*(SUM(K20:K35))</f>
        <v>45115865.140000001</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5"/>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43718</v>
      </c>
      <c r="D193" s="5"/>
      <c r="E193" s="124">
        <v>1882</v>
      </c>
      <c r="F193" s="5"/>
      <c r="G193" s="5"/>
      <c r="H193" s="145" t="s">
        <v>2693</v>
      </c>
      <c r="J193" s="5"/>
      <c r="K193" s="125">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2694</v>
      </c>
      <c r="J211" s="27" t="s">
        <v>2622</v>
      </c>
      <c r="K211" s="146" t="s">
        <v>2694</v>
      </c>
      <c r="L211" s="21"/>
      <c r="M211" s="21"/>
      <c r="N211" s="21"/>
      <c r="O211" s="8"/>
    </row>
    <row r="212" spans="1:15" x14ac:dyDescent="0.3">
      <c r="A212" s="9"/>
      <c r="B212" s="27" t="s">
        <v>2619</v>
      </c>
      <c r="C212" s="145" t="s">
        <v>2693</v>
      </c>
      <c r="D212" s="21"/>
      <c r="G212" s="27" t="s">
        <v>2621</v>
      </c>
      <c r="H212" s="146" t="s">
        <v>2695</v>
      </c>
      <c r="J212" s="27" t="s">
        <v>2623</v>
      </c>
      <c r="K212" s="145" t="s">
        <v>2696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2020-12-26T20:40:20Z</cp:lastPrinted>
  <dcterms:created xsi:type="dcterms:W3CDTF">2020-10-14T21:57:42Z</dcterms:created>
  <dcterms:modified xsi:type="dcterms:W3CDTF">2020-12-26T20:44:33Z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