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3339D130-E303-4504-9054-87B815422F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<sst xmlns="http://schemas.openxmlformats.org/spreadsheetml/2006/main" count="3132" uniqueCount="2703">
  <si>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</si>
  <si>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</si>
  <si>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</si>
  <si>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</si>
  <si>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</si>
  <si>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</si>
  <si>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</si>
  <si>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</si>
  <si>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</si>
  <si>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</si>
  <si>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</si>
  <si>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</si>
  <si>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</si>
  <si>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</si>
  <si>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</si>
  <si>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</si>
  <si>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</si>
  <si>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</si>
  <si>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</si>
  <si>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</si>
  <si>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</si>
  <si>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</si>
  <si>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</si>
  <si>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</si>
  <si>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</si>
  <si>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</si>
  <si>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</si>
  <si>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</si>
  <si>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</si>
  <si>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</si>
  <si>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</si>
  <si>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</si>
  <si>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</si>
  <si>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</si>
  <si>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</si>
  <si>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</si>
  <si>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</si>
  <si>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</si>
  <si>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</si>
  <si>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</si>
  <si>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</si>
  <si>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</si>
  <si>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</si>
  <si>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</si>
  <si>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</si>
  <si>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</si>
  <si>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</si>
  <si>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</si>
  <si>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</si>
  <si>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</si>
  <si>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</si>
  <si>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</si>
  <si>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</si>
  <si>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</si>
  <si>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</si>
  <si>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</si>
  <si>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</si>
  <si>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</si>
  <si>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</si>
  <si>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</si>
  <si>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</si>
  <si>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</si>
  <si>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</si>
  <si>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</si>
  <si>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</si>
  <si>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</si>
  <si>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</si>
  <si>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</si>
  <si>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</si>
  <si>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</si>
  <si>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</si>
  <si>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</si>
  <si>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</si>
  <si>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</si>
  <si>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</si>
  <si>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</si>
  <si>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</si>
  <si>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</si>
  <si>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</si>
  <si>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</si>
  <si>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</si>
  <si>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</si>
  <si>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</si>
  <si>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</si>
  <si>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</si>
  <si>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</si>
  <si>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</si>
  <si>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</si>
  <si>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</si>
  <si>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</si>
  <si>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</si>
  <si>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</si>
  <si>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</si>
  <si>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</si>
  <si>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</si>
  <si>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</si>
  <si>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</si>
  <si>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</si>
  <si>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</si>
  <si>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</si>
  <si>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</si>
  <si>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</si>
  <si>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</si>
  <si>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</si>
  <si>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</si>
  <si>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</si>
  <si>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</si>
  <si>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</si>
  <si>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</si>
  <si>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</si>
  <si>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</si>
  <si>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</si>
  <si>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</si>
  <si>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</si>
  <si>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</si>
  <si>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</si>
  <si>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</si>
  <si>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</si>
  <si>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</si>
  <si>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</si>
  <si>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</si>
  <si>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</si>
  <si>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</si>
  <si>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</si>
  <si>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</si>
  <si>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</si>
  <si>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</si>
  <si>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</si>
  <si>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</si>
  <si>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</si>
  <si>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</si>
  <si>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</si>
  <si>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</si>
  <si>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</si>
  <si>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</si>
  <si>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</si>
  <si>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</si>
  <si>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</si>
  <si>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</si>
  <si>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</si>
  <si>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</si>
  <si>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</si>
  <si>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</si>
  <si>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</si>
  <si>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</si>
  <si>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</si>
  <si>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</si>
  <si>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</si>
  <si>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</si>
  <si>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</si>
  <si>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</si>
  <si>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</si>
  <si>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</si>
  <si>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</si>
  <si>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</si>
  <si>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</si>
  <si>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</si>
  <si>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</si>
  <si>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</si>
  <si>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</si>
  <si>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</si>
  <si>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</si>
  <si>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</si>
  <si>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</si>
  <si>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</si>
  <si>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</si>
  <si>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</si>
  <si>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</si>
  <si>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</si>
  <si>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</si>
  <si>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</si>
  <si>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</si>
  <si>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</si>
  <si>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</si>
  <si>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</si>
  <si>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</si>
  <si>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</si>
  <si>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</si>
  <si>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</si>
  <si>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</si>
  <si>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</si>
  <si>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</si>
  <si>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</si>
  <si>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</si>
  <si>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</si>
  <si>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</si>
  <si>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</si>
  <si>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</si>
  <si>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</si>
  <si>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</si>
  <si>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</si>
  <si>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</si>
  <si>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</si>
  <si>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</si>
  <si>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</si>
  <si>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</si>
  <si>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</si>
  <si>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</si>
  <si>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</si>
  <si>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</si>
  <si>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</si>
  <si>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</si>
  <si>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</si>
  <si>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</si>
  <si>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</si>
  <si>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</si>
  <si>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</si>
  <si>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</si>
  <si>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</si>
  <si>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</si>
  <si>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</si>
  <si>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</si>
  <si>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</si>
  <si>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</si>
  <si>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</si>
  <si>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</si>
  <si>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</si>
  <si>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</si>
  <si>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</si>
  <si>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</si>
  <si>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</si>
  <si>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</si>
  <si>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</si>
  <si>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</si>
  <si>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</si>
  <si>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</si>
  <si>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</si>
  <si>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</si>
  <si>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</si>
  <si>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</si>
  <si>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</si>
  <si>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</si>
  <si>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</si>
  <si>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</si>
  <si>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</si>
  <si>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</si>
  <si>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</si>
  <si>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</si>
  <si>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</si>
  <si>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</si>
  <si>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</si>
  <si>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</si>
  <si>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</si>
  <si>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</si>
  <si>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</si>
  <si>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</si>
  <si>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</si>
  <si>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</si>
  <si>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</si>
  <si>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</si>
  <si>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</si>
  <si>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</si>
  <si>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</si>
  <si>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</si>
  <si>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</si>
  <si>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</si>
  <si>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</si>
  <si>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</si>
  <si>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</si>
  <si>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</si>
  <si>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</si>
  <si>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</si>
  <si>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</si>
  <si>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</si>
  <si>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</si>
  <si>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</si>
  <si>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</si>
  <si>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</si>
  <si>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</si>
  <si>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</si>
  <si>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</si>
  <si>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</si>
  <si>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</si>
  <si>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</si>
  <si>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</si>
  <si>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</si>
  <si>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</si>
  <si>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</si>
  <si>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</si>
  <si>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</si>
  <si>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</si>
  <si>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</si>
  <si>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</si>
  <si>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</si>
  <si>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</si>
  <si>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</si>
  <si>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</si>
  <si>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</si>
  <si>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</si>
  <si>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</si>
  <si>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</si>
  <si>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</si>
  <si>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</si>
  <si>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</si>
  <si>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</si>
  <si>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</si>
  <si>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</si>
  <si>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</si>
  <si>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</si>
  <si>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</si>
  <si>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</si>
  <si>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</si>
  <si>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</si>
  <si>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</si>
  <si>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</si>
  <si>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</si>
  <si>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</si>
  <si>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</si>
  <si>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</si>
  <si>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</si>
  <si>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</si>
  <si>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</si>
  <si>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</si>
  <si>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</si>
  <si>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</si>
  <si>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</si>
  <si>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</si>
  <si>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</si>
  <si>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</si>
  <si>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</si>
  <si>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</si>
  <si>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</si>
  <si>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</si>
  <si>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</si>
  <si>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</si>
  <si>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</si>
  <si>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</si>
  <si>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</si>
  <si>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</si>
  <si>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</si>
  <si>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</si>
  <si>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</si>
  <si>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</si>
  <si>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</si>
  <si>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</si>
  <si>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</si>
  <si>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</si>
  <si>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</si>
  <si>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</si>
  <si>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</si>
  <si>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</si>
  <si>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</si>
  <si>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</si>
  <si>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</si>
  <si>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</si>
  <si>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</si>
  <si>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</si>
  <si>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</si>
  <si>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</si>
  <si>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</si>
  <si>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</si>
  <si>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</si>
  <si>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</si>
  <si>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</si>
  <si>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</si>
  <si>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</si>
  <si>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</si>
  <si>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</si>
  <si>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</si>
  <si>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</si>
  <si>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</si>
  <si>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</si>
  <si>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</si>
  <si>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</si>
  <si>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</si>
  <si>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</si>
  <si>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</si>
  <si>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</si>
  <si>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</si>
  <si>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</si>
  <si>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</si>
  <si>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</si>
  <si>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</si>
  <si>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</si>
  <si>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</si>
  <si>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</si>
  <si>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</si>
  <si>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</si>
  <si>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</si>
  <si>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</si>
  <si>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</si>
  <si>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</si>
  <si>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</si>
  <si>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</si>
  <si>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</si>
  <si>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</si>
  <si>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</si>
  <si>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</si>
  <si>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</si>
  <si>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</si>
  <si>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</si>
  <si>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</si>
  <si>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</si>
  <si>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</si>
  <si>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</si>
  <si>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</si>
  <si>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</si>
  <si>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</si>
  <si>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</si>
  <si>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</si>
  <si>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</si>
  <si>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</si>
  <si>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</si>
  <si>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</si>
  <si>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</si>
  <si>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</si>
  <si>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</si>
  <si>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</si>
  <si>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</si>
  <si>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</si>
  <si>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</si>
  <si>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</si>
  <si>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</si>
  <si>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</si>
  <si>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</si>
  <si>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</si>
  <si>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</si>
  <si>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</si>
  <si>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</si>
  <si>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</si>
  <si>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</si>
  <si>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</si>
  <si>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</si>
  <si>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</si>
  <si>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</si>
  <si>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</si>
  <si>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</si>
  <si>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</si>
  <si>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</si>
  <si>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</si>
  <si>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</si>
  <si>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</si>
  <si>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</si>
  <si>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</si>
  <si>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</si>
  <si>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</si>
  <si>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</si>
  <si>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</si>
  <si>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</si>
  <si>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</si>
  <si>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</si>
  <si>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</si>
  <si>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</si>
  <si>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</si>
  <si>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</si>
  <si>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</si>
  <si>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</si>
  <si>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</si>
  <si>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</si>
  <si>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</si>
  <si>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</si>
  <si>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</si>
  <si>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</si>
  <si>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</si>
  <si>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</si>
  <si>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</si>
  <si>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</si>
  <si>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</si>
  <si>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</si>
  <si>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</si>
  <si>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</si>
  <si>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</si>
  <si>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</si>
  <si>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</si>
  <si>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</si>
  <si>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</si>
  <si>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</si>
  <si>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</si>
  <si>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</si>
  <si>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</si>
  <si>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</si>
  <si>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</si>
  <si>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</si>
  <si>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</si>
  <si>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</si>
  <si>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</si>
  <si>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</si>
  <si>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</si>
  <si>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</si>
  <si>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</si>
  <si>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</si>
  <si>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</si>
  <si>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</si>
  <si>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</si>
  <si>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</si>
  <si>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</si>
  <si>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</si>
  <si>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</si>
  <si>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</si>
  <si>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</si>
  <si>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</si>
  <si>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</si>
  <si>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</si>
  <si>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</si>
  <si>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</si>
  <si>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</si>
  <si>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</si>
  <si>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</si>
  <si>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</si>
  <si>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</si>
  <si>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</si>
  <si>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</si>
  <si>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</si>
  <si>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</si>
  <si>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</si>
  <si>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</si>
  <si>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</si>
  <si>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</si>
  <si>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</si>
  <si>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</si>
  <si>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</si>
  <si>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</si>
  <si>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</si>
  <si>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</si>
  <si>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</si>
  <si>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</si>
  <si>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</si>
  <si>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</si>
  <si>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</si>
  <si>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</si>
  <si>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</si>
  <si>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</si>
  <si>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</si>
  <si>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</si>
  <si>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</si>
  <si>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</si>
  <si>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</si>
  <si>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</si>
  <si>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</si>
  <si>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</si>
  <si>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</si>
  <si>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</si>
  <si>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</si>
  <si>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</si>
  <si>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</si>
  <si>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</si>
  <si>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</si>
  <si>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</si>
  <si>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</si>
  <si>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</si>
  <si>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</si>
  <si>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</si>
  <si>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</si>
  <si>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</si>
  <si>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</si>
  <si>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</si>
  <si>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</si>
  <si>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</si>
  <si>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</si>
  <si>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</si>
  <si>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</si>
  <si>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</si>
  <si>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</si>
  <si>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</si>
  <si>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</si>
  <si>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</si>
  <si>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</si>
  <si>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</si>
  <si>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</si>
  <si>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</si>
  <si>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</si>
  <si>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</si>
  <si>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</si>
  <si>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</si>
  <si>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</si>
  <si>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</si>
  <si>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</si>
  <si>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</si>
  <si>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</si>
  <si>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</si>
  <si>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</si>
  <si>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</si>
  <si>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</si>
  <si>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</si>
  <si>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</si>
  <si>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</si>
  <si>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</si>
  <si>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</si>
  <si>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</si>
  <si>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</si>
  <si>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</si>
  <si>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</si>
  <si>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</si>
  <si>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</si>
  <si>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</si>
  <si>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</si>
  <si>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</si>
  <si>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</si>
  <si>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</si>
  <si>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</si>
  <si>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</si>
  <si>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</si>
  <si>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</si>
  <si>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</si>
  <si>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</si>
  <si>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</si>
  <si>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</si>
  <si>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</si>
  <si>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</si>
  <si>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</si>
  <si>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</si>
  <si>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</si>
  <si>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</si>
  <si>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</si>
  <si>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</si>
  <si>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</si>
  <si>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</si>
  <si>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</si>
  <si>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</si>
  <si>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</si>
  <si>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</si>
  <si>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</si>
  <si>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</si>
  <si>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</si>
  <si>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</si>
  <si>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</si>
  <si>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</si>
  <si>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</si>
  <si>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</si>
  <si>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</si>
  <si>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</si>
  <si>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</si>
  <si>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</si>
  <si>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</si>
  <si>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</si>
  <si>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</si>
  <si>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</si>
  <si>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</si>
  <si>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</si>
  <si>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</si>
  <si>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</si>
  <si>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</si>
  <si>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</si>
  <si>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</si>
  <si>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</si>
  <si>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</si>
  <si>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</si>
  <si>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</si>
  <si>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</si>
  <si>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</si>
  <si>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</si>
  <si>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</si>
  <si>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</si>
  <si>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</si>
  <si>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</si>
  <si>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</si>
  <si>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</si>
  <si>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</si>
  <si>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</si>
  <si>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</si>
  <si>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</si>
  <si>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</si>
  <si>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</si>
  <si>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</si>
  <si>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</si>
  <si>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</si>
  <si>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</si>
  <si>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</si>
  <si>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</si>
  <si>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</si>
  <si>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</si>
  <si>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</si>
  <si>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</si>
  <si>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</si>
  <si>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</si>
  <si>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</si>
  <si>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</si>
  <si>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</si>
  <si>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</si>
  <si>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</si>
  <si>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</si>
  <si>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</si>
  <si>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</si>
  <si>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</si>
  <si>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</si>
  <si>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</si>
  <si>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</si>
  <si>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</si>
  <si>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</si>
  <si>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</si>
  <si>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</si>
  <si>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</si>
  <si>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</si>
  <si>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</si>
  <si>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</si>
  <si>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</si>
  <si>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</si>
  <si>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</si>
  <si>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</si>
  <si>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</si>
  <si>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</si>
  <si>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</si>
  <si>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</si>
  <si>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</si>
  <si>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</si>
  <si>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</si>
  <si>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</si>
  <si>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</si>
  <si>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</si>
  <si>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</si>
  <si>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</si>
  <si>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</si>
  <si>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</si>
  <si>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</si>
  <si>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</si>
  <si>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</si>
  <si>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</si>
  <si>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</si>
  <si>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</si>
  <si>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</si>
  <si>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</si>
  <si>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</si>
  <si>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</si>
  <si>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</si>
  <si>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</si>
  <si>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</si>
  <si>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</si>
  <si>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</si>
  <si>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</si>
  <si>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</si>
  <si>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</si>
  <si>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</si>
  <si>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</si>
  <si>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</si>
  <si>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</si>
  <si>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</si>
  <si>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</si>
  <si>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</si>
  <si>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</si>
  <si>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</si>
  <si>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</si>
  <si>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</si>
  <si>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</si>
  <si>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</si>
  <si>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</si>
  <si>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</si>
  <si>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</si>
  <si>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</si>
  <si>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</si>
  <si>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</si>
  <si>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</si>
  <si>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</si>
  <si>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</si>
  <si>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</si>
  <si>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</si>
  <si>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</si>
  <si>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</si>
  <si>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</si>
  <si>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</si>
  <si>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</si>
  <si>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</si>
  <si>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</si>
  <si>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</si>
  <si>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</si>
  <si>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</si>
  <si>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</si>
  <si>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</si>
  <si>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</si>
  <si>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</si>
  <si>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</si>
  <si>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</si>
  <si>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</si>
  <si>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</si>
  <si>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</si>
  <si>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</si>
  <si>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</si>
  <si>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</si>
  <si>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</si>
  <si>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</si>
  <si>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</si>
  <si>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</si>
  <si>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</si>
  <si>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</si>
  <si>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</si>
  <si>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</si>
  <si>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</si>
  <si>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</si>
  <si>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</si>
  <si>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</si>
  <si>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</si>
  <si>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</si>
  <si>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</si>
  <si>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</si>
  <si>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</si>
  <si>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</si>
  <si>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</si>
  <si>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</si>
  <si>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</si>
  <si>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</si>
  <si>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</si>
  <si>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</si>
  <si>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</si>
  <si>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</si>
  <si>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</si>
  <si>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</si>
  <si>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</si>
  <si>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</si>
  <si>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</si>
  <si>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</si>
  <si>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</si>
  <si>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</si>
  <si>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</si>
  <si>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</si>
  <si>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</si>
  <si>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</si>
  <si>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</si>
  <si>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</si>
  <si>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</si>
  <si>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</si>
  <si>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</si>
  <si>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</si>
  <si>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</si>
  <si>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</si>
  <si>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</si>
  <si>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</si>
  <si>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</si>
  <si>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</si>
  <si>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</si>
  <si>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</si>
  <si>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</si>
  <si>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</si>
  <si>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</si>
  <si>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</si>
  <si>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</si>
  <si>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</si>
  <si>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</si>
  <si>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</si>
  <si>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</si>
  <si>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</si>
  <si>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</si>
  <si>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</si>
  <si>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</si>
  <si>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</si>
  <si>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</si>
  <si>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</si>
  <si>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</si>
  <si>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</si>
  <si>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</si>
  <si>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</si>
  <si>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</si>
  <si>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</si>
  <si>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</si>
  <si>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</si>
  <si>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</si>
  <si>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</si>
  <si>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</si>
  <si>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</si>
  <si>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</si>
  <si>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</si>
  <si>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</si>
  <si>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</si>
  <si>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</si>
  <si>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</si>
  <si>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</si>
  <si>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</si>
  <si>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</si>
  <si>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</si>
  <si>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</si>
  <si>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</si>
  <si>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</si>
  <si>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</si>
  <si>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</si>
  <si>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</si>
  <si>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</si>
  <si>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</si>
  <si>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</si>
  <si>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</si>
  <si>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</si>
  <si>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</si>
  <si>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</si>
  <si>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</si>
  <si>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</si>
  <si>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</si>
  <si>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</si>
  <si>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</si>
  <si>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</si>
  <si>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</si>
  <si>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</si>
  <si>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</si>
  <si>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</si>
  <si>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</si>
  <si>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</si>
  <si>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</si>
  <si>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</si>
  <si>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</si>
  <si>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</si>
  <si>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</si>
  <si>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</si>
  <si>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</si>
  <si>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</si>
  <si>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</si>
  <si>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</si>
  <si>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</si>
  <si>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</si>
  <si>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</si>
  <si>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</si>
  <si>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</si>
  <si>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</si>
  <si>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</si>
  <si>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</si>
  <si>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</si>
  <si>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</si>
  <si>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</si>
  <si>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</si>
  <si>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</si>
  <si>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</si>
  <si>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</si>
  <si>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</si>
  <si>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</si>
  <si>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</si>
  <si>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</si>
  <si>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</si>
  <si>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</si>
  <si>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</si>
  <si>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</si>
  <si>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</si>
  <si>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</si>
  <si>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</si>
  <si>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</si>
  <si>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</si>
  <si>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</si>
  <si>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</si>
  <si>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</si>
  <si>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</si>
  <si>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</si>
  <si>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</si>
  <si>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</si>
  <si>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</si>
  <si>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</si>
  <si>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</si>
  <si>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</si>
  <si>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</si>
  <si>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</si>
  <si>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</si>
  <si>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</si>
  <si>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</si>
  <si>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</si>
  <si>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</si>
  <si>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</si>
  <si>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</si>
  <si>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</si>
  <si>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</si>
  <si>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</si>
  <si>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</si>
  <si>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</si>
  <si>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</si>
  <si>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</si>
  <si>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</si>
  <si>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</si>
  <si>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</si>
  <si>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</si>
  <si>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</si>
  <si>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</si>
  <si>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</si>
  <si>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</si>
  <si>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</si>
  <si>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</si>
  <si>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</si>
  <si>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</si>
  <si>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</si>
  <si>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</si>
  <si>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</si>
  <si>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</si>
  <si>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</si>
  <si>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</si>
  <si>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</si>
  <si>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</si>
  <si>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</si>
  <si>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</si>
  <si>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</si>
  <si>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</si>
  <si>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</si>
  <si>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</si>
  <si>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</si>
  <si>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</si>
  <si>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</si>
  <si>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</si>
  <si>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</si>
  <si>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</si>
  <si>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</si>
  <si>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</si>
  <si>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</si>
  <si>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</si>
  <si>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</si>
  <si>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</si>
  <si>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</si>
  <si>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</si>
  <si>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</si>
  <si>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</si>
  <si>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</si>
  <si>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</si>
  <si>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</si>
  <si>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</si>
  <si>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</si>
  <si>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</si>
  <si>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</si>
  <si>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</si>
  <si>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</si>
  <si>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</si>
  <si>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</si>
  <si>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</si>
  <si>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</si>
  <si>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</si>
  <si>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</si>
  <si>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</si>
  <si>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</si>
  <si>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</si>
  <si>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</si>
  <si>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</si>
  <si>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</si>
  <si>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</si>
  <si>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</si>
  <si>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</si>
  <si>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</si>
  <si>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</si>
  <si>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</si>
  <si>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</si>
  <si>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</si>
  <si>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</si>
  <si>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</si>
  <si>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</si>
  <si>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</si>
  <si>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</si>
  <si>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</si>
  <si>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</si>
  <si>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</si>
  <si>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</si>
  <si>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</si>
  <si>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</si>
  <si>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</si>
  <si>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</si>
  <si>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</si>
  <si>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</si>
  <si>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</si>
  <si>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</si>
  <si>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</si>
  <si>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</si>
  <si>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</si>
  <si>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</si>
  <si>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</si>
  <si>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</si>
  <si>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</si>
  <si>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</si>
  <si>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</si>
  <si>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</si>
  <si>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</si>
  <si>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</si>
  <si>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</si>
  <si>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</si>
  <si>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</si>
  <si>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</si>
  <si>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</si>
  <si>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</si>
  <si>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</si>
  <si>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</si>
  <si>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</si>
  <si>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</si>
  <si>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</si>
  <si>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</si>
  <si>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</si>
  <si>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</si>
  <si>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</si>
  <si>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</si>
  <si>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</si>
  <si>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</si>
  <si>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</si>
  <si>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</si>
  <si>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</si>
  <si>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</si>
  <si>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</si>
  <si>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</si>
  <si>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</si>
  <si>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</si>
  <si>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</si>
  <si>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</si>
  <si>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</si>
  <si>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</si>
  <si>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</si>
  <si>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</si>
  <si>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</si>
  <si>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</si>
  <si>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</si>
  <si>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</si>
  <si>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</si>
  <si>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</si>
  <si>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</si>
  <si>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</si>
  <si>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</si>
  <si>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</si>
  <si>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</si>
  <si>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</si>
  <si>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</si>
  <si>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</si>
  <si>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</si>
  <si>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</si>
  <si>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</si>
  <si>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</si>
  <si>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</si>
  <si>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</si>
  <si>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</si>
  <si>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</si>
  <si>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</si>
  <si>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</si>
  <si>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</si>
  <si>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</si>
  <si>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</si>
  <si>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</si>
  <si>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</si>
  <si>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</si>
  <si>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</si>
  <si>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</si>
  <si>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</si>
  <si>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</si>
  <si>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</si>
  <si>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</si>
  <si>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</si>
  <si>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</si>
  <si>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</si>
  <si>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</si>
  <si>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</si>
  <si>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</si>
  <si>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</si>
  <si>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</si>
  <si>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</si>
  <si>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</si>
  <si>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</si>
  <si>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</si>
  <si>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</si>
  <si>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</si>
  <si>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</si>
  <si>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</si>
  <si>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</si>
  <si>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</si>
  <si>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</si>
  <si>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</si>
  <si>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</si>
  <si>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</si>
  <si>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</si>
  <si>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</si>
  <si>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</si>
  <si>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</si>
  <si>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</si>
  <si>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</si>
  <si>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</si>
  <si>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</si>
  <si>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</si>
  <si>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</si>
  <si>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</si>
  <si>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</si>
  <si>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</si>
  <si>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</si>
  <si>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</si>
  <si>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</si>
  <si>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</si>
  <si>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</si>
  <si>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</si>
  <si>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</si>
  <si>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</si>
  <si>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</si>
  <si>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</si>
  <si>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</si>
  <si>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</si>
  <si>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</si>
  <si>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</si>
  <si>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</si>
  <si>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</si>
  <si>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</si>
  <si>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</si>
  <si>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</si>
  <si>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</si>
  <si>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</si>
  <si>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</si>
  <si>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</si>
  <si>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</si>
  <si>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</si>
  <si>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</si>
  <si>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</si>
  <si>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</si>
  <si>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</si>
  <si>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</si>
  <si>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</si>
  <si>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</si>
  <si>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</si>
  <si>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</si>
  <si>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</si>
  <si>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</si>
  <si>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</si>
  <si>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</si>
  <si>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</si>
  <si>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</si>
  <si>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</si>
  <si>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</si>
  <si>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</si>
  <si>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</si>
  <si>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</si>
  <si>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</si>
  <si>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</si>
  <si>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</si>
  <si>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</si>
  <si>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</si>
  <si>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</si>
  <si>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</si>
  <si>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</si>
  <si>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</si>
  <si>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</si>
  <si>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</si>
  <si>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</si>
  <si>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</si>
  <si>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</si>
  <si>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</si>
  <si>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</si>
  <si>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</si>
  <si>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</si>
  <si>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</si>
  <si>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</si>
  <si>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</si>
  <si>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</si>
  <si>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</si>
  <si>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</si>
  <si>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</si>
  <si>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</si>
  <si>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</si>
  <si>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</si>
  <si>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</si>
  <si>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</si>
  <si>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</si>
  <si>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</si>
  <si>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</si>
  <si>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</si>
  <si>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</si>
  <si>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</si>
  <si>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</si>
  <si>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</si>
  <si>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</si>
  <si>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</si>
  <si>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</si>
  <si>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</si>
  <si>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</si>
  <si>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</si>
  <si>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</si>
  <si>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</si>
  <si>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</si>
  <si>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</si>
  <si>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</si>
  <si>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</si>
  <si>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</si>
  <si>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</si>
  <si>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</si>
  <si>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</si>
  <si>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</si>
  <si>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</si>
  <si>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</si>
  <si>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</si>
  <si>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</si>
  <si>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</si>
  <si>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</si>
  <si>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</si>
  <si>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</si>
  <si>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</si>
  <si>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</si>
  <si>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</si>
  <si>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</si>
  <si>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</si>
  <si>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</si>
  <si>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</si>
  <si>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</si>
  <si>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</si>
  <si>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</si>
  <si>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</si>
  <si>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</si>
  <si>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</si>
  <si>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</si>
  <si>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</si>
  <si>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</si>
  <si>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</si>
  <si>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</si>
  <si>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</si>
  <si>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</si>
  <si>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</si>
  <si>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</si>
  <si>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</si>
  <si>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</si>
  <si>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</si>
  <si>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</si>
  <si>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</si>
  <si>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</si>
  <si>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</si>
  <si>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</si>
  <si>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</si>
  <si>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</si>
  <si>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</si>
  <si>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</si>
  <si>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</si>
  <si>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</si>
  <si>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</si>
  <si>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</si>
  <si>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</si>
  <si>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</si>
  <si>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</si>
  <si>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</si>
  <si>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</si>
  <si>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</si>
  <si>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</si>
  <si>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</si>
  <si>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</si>
  <si>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</si>
  <si>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</si>
  <si>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</si>
  <si>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</si>
  <si>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</si>
  <si>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</si>
  <si>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</si>
  <si>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</si>
  <si>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</si>
  <si>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</si>
  <si>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</si>
  <si>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</si>
  <si>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</si>
  <si>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</si>
  <si>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</si>
  <si>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</si>
  <si>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</si>
  <si>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</si>
  <si>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</si>
  <si>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</si>
  <si>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</si>
  <si>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</si>
  <si>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</si>
  <si>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</si>
  <si>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</si>
  <si>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</si>
  <si>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</si>
  <si>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</si>
  <si>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</si>
  <si>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</si>
  <si>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</si>
  <si>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</si>
  <si>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</si>
  <si>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</si>
  <si>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</si>
  <si>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</si>
  <si>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</si>
  <si>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</si>
  <si>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</si>
  <si>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</si>
  <si>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</si>
  <si>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</si>
  <si>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</si>
  <si>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</si>
  <si>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</si>
  <si>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</si>
  <si>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</si>
  <si>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</si>
  <si>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</si>
  <si>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</si>
  <si>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</si>
  <si>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</si>
  <si>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</si>
  <si>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</si>
  <si>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</si>
  <si>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</si>
  <si>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</si>
  <si>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</si>
  <si>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</si>
  <si>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</si>
  <si>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</si>
  <si>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</si>
  <si>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</si>
  <si>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</si>
  <si>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</si>
  <si>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</si>
  <si>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</si>
  <si>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</si>
  <si>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</si>
  <si>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</si>
  <si>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</si>
  <si>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</si>
  <si>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</si>
  <si>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</si>
  <si>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</si>
  <si>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</si>
  <si>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</si>
  <si>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</si>
  <si>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</si>
  <si>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</si>
  <si>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</si>
  <si>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</si>
  <si>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</si>
  <si>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</si>
  <si>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</si>
  <si>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</si>
  <si>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</si>
  <si>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</si>
  <si>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</si>
  <si>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</si>
  <si>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</si>
  <si>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</si>
  <si>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</si>
  <si>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</si>
  <si>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</si>
  <si>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</si>
  <si>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</si>
  <si>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</si>
  <si>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</si>
  <si>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</si>
  <si>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</si>
  <si>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</si>
  <si>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</si>
  <si>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</si>
  <si>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</si>
  <si>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</si>
  <si>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</si>
  <si>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</si>
  <si>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</si>
  <si>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</si>
  <si>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</si>
  <si>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</si>
  <si>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</si>
  <si>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</si>
  <si>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</si>
  <si>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</si>
  <si>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</si>
  <si>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</si>
  <si>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</si>
  <si>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</si>
  <si>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</si>
  <si>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</si>
  <si>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</si>
  <si>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</si>
  <si>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</si>
  <si>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</si>
  <si>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</si>
  <si>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</si>
  <si>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</si>
  <si>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</si>
  <si>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</si>
  <si>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</si>
  <si>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</si>
  <si>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</si>
  <si>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</si>
  <si>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</si>
  <si>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</si>
  <si>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</si>
  <si>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</si>
  <si>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</si>
  <si>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</si>
  <si>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</si>
  <si>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</si>
  <si>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</si>
  <si>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</si>
  <si>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</si>
  <si>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</si>
  <si>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</si>
  <si>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</si>
  <si>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</si>
  <si>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</si>
  <si>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</si>
  <si>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</si>
  <si>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</si>
  <si>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</si>
  <si>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</si>
  <si>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</si>
  <si>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</si>
  <si>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</si>
  <si>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</si>
  <si>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</si>
  <si>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</si>
  <si>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</si>
  <si>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</si>
  <si>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</si>
  <si>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</si>
  <si>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</si>
  <si>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</si>
  <si>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</si>
  <si>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</si>
  <si>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</si>
  <si>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</si>
  <si>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</si>
  <si>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</si>
  <si>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</si>
  <si>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</si>
  <si>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</si>
  <si>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</si>
  <si>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</si>
  <si>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</si>
  <si>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</si>
  <si>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</si>
  <si>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</si>
  <si>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</si>
  <si>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</si>
  <si>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</si>
  <si>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</si>
  <si>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</si>
  <si>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</si>
  <si>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</si>
  <si>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</si>
  <si>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</si>
  <si>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</si>
  <si>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</si>
  <si>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</si>
  <si>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</si>
  <si>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</si>
  <si>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</si>
  <si>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</si>
  <si>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</si>
  <si>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</si>
  <si>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</si>
  <si>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</si>
  <si>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</si>
  <si>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</si>
  <si>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</si>
  <si>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</si>
  <si>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</si>
  <si>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</si>
  <si>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</si>
  <si>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</si>
  <si>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</si>
  <si>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</si>
  <si>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</si>
  <si>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</si>
  <si>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</si>
  <si>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</si>
  <si>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</si>
  <si>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</si>
  <si>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</si>
  <si>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</si>
  <si>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</si>
  <si>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</si>
  <si>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</si>
  <si>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</si>
  <si>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</si>
  <si>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</si>
  <si>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</si>
  <si>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</si>
  <si>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</si>
  <si>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</si>
  <si>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</si>
  <si>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</si>
  <si>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</si>
  <si>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</si>
  <si>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</si>
  <si>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</si>
  <si>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</si>
  <si>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</si>
  <si>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</si>
  <si>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</si>
  <si>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</si>
  <si>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</si>
  <si>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</si>
  <si>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</si>
  <si>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</si>
  <si>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</si>
  <si>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</si>
  <si>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</si>
  <si>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</si>
  <si>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</si>
  <si>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</si>
  <si>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</si>
  <si>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</si>
  <si>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</si>
  <si>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</si>
  <si>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</si>
  <si>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</si>
  <si>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</si>
  <si>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</si>
  <si>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</si>
  <si>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</si>
  <si>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</si>
  <si>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</si>
  <si>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</si>
  <si>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</si>
  <si>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</si>
  <si>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</si>
  <si>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</si>
  <si>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</si>
  <si>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</si>
  <si>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</si>
  <si>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</si>
  <si>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</si>
  <si>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</si>
  <si>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</si>
  <si>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</si>
  <si>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</si>
  <si>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</si>
  <si>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</si>
  <si>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</si>
  <si>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</si>
  <si>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</si>
  <si>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</si>
  <si>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</si>
  <si>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</si>
  <si>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</si>
  <si>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</si>
  <si>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</si>
  <si>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</si>
  <si>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</si>
  <si>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</si>
  <si>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</si>
  <si>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</si>
  <si>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</si>
  <si>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</si>
  <si>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</si>
  <si>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</si>
  <si>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</si>
  <si>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</si>
  <si>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</si>
  <si>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</si>
  <si>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</si>
  <si>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</si>
  <si>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</si>
  <si>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</si>
  <si>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</si>
  <si>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</si>
  <si>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</si>
  <si>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</si>
  <si>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</si>
  <si>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</si>
  <si>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</si>
  <si>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</si>
  <si>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</si>
  <si>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</si>
  <si>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</si>
  <si>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</si>
  <si>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</si>
  <si>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</si>
  <si>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</si>
  <si>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</si>
  <si>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</si>
  <si>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</si>
  <si>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</si>
  <si>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</si>
  <si>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</si>
  <si>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</si>
  <si>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</si>
  <si>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</si>
  <si>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</si>
  <si>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</si>
  <si>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</si>
  <si>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</si>
  <si>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</si>
  <si>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</si>
  <si>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</si>
  <si>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</si>
  <si>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</si>
  <si>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</si>
  <si>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</si>
  <si>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</si>
  <si>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</si>
  <si>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</si>
  <si>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</si>
  <si>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</si>
  <si>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</si>
  <si>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</si>
  <si>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</si>
  <si>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</si>
  <si>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</si>
  <si>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</si>
  <si>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</si>
  <si>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</si>
  <si>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</si>
  <si>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</si>
  <si>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</si>
  <si>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</si>
  <si>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</si>
  <si>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</si>
  <si>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</si>
  <si>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</si>
  <si>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</si>
  <si>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</si>
  <si>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</si>
  <si>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</si>
  <si>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</si>
  <si>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</si>
  <si>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</si>
  <si>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</si>
  <si>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</si>
  <si>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</si>
  <si>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</si>
  <si>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</si>
  <si>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</si>
  <si>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</si>
  <si>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</si>
  <si>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</si>
  <si>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</si>
  <si>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</si>
  <si>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</si>
  <si>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</si>
  <si>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</si>
  <si>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</si>
  <si>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</si>
  <si>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</si>
  <si>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</si>
  <si>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</si>
  <si>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</si>
  <si>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</si>
  <si>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</si>
  <si>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</si>
  <si>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</si>
  <si>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</si>
  <si>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</si>
  <si>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</si>
  <si>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</si>
  <si>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</si>
  <si>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</si>
  <si>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</si>
  <si>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</si>
  <si>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</si>
  <si>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</si>
  <si>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</si>
  <si>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</si>
  <si>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</si>
  <si>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</si>
  <si>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</si>
  <si>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</si>
  <si>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</si>
  <si>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</si>
  <si>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</si>
  <si>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</si>
  <si>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</si>
  <si>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</si>
  <si>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</si>
  <si>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</si>
  <si>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</si>
  <si>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</si>
  <si>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</si>
  <si>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</si>
  <si>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</si>
  <si>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</si>
  <si>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</si>
  <si>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</si>
  <si>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</si>
  <si>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</si>
  <si>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</si>
  <si>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</si>
  <si>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</si>
  <si>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</si>
  <si>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</si>
  <si>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</si>
  <si>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</si>
  <si>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</si>
  <si>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</si>
  <si>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</si>
  <si>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</si>
  <si>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</si>
  <si>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</si>
  <si>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</si>
  <si>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</si>
  <si>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</si>
  <si>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</si>
  <si>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</si>
  <si>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</si>
  <si>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</si>
  <si>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</si>
  <si>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</si>
  <si>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</si>
  <si>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</si>
  <si>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</si>
  <si>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</si>
  <si>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</si>
  <si>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</si>
  <si>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</si>
  <si>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</si>
  <si>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</si>
  <si>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</si>
  <si>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</si>
  <si>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</si>
  <si>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</si>
  <si>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</si>
  <si>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</si>
  <si>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</si>
  <si>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</si>
  <si>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</si>
  <si>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</si>
  <si>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</si>
  <si>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</si>
  <si>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</si>
  <si>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</si>
  <si>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</si>
  <si>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</si>
  <si>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</si>
  <si>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</si>
  <si>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</si>
  <si>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</si>
  <si>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</si>
  <si>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</si>
  <si>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</si>
  <si>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</si>
  <si>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</si>
  <si>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</si>
  <si>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</si>
  <si>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</si>
  <si>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</si>
  <si>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</si>
  <si>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</si>
  <si>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</si>
  <si>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</si>
  <si>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</si>
  <si>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</si>
  <si>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</si>
  <si>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</si>
  <si>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</si>
  <si>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</si>
  <si>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</si>
  <si>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</si>
  <si>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</si>
  <si>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</si>
  <si>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</si>
  <si>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</si>
  <si>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</si>
  <si>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</si>
  <si>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</si>
  <si>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</si>
  <si>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</si>
  <si>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</si>
  <si>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</si>
  <si>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</si>
  <si>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</si>
  <si>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</si>
  <si>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</si>
  <si>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</si>
  <si>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</si>
  <si>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</si>
  <si>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</si>
  <si>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</si>
  <si>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</si>
  <si>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</si>
  <si>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</si>
  <si>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</si>
  <si>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</si>
  <si>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</si>
  <si>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</si>
  <si>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</si>
  <si>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</si>
  <si>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</si>
  <si>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</si>
  <si>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</si>
  <si>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</si>
  <si>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</si>
  <si>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</si>
  <si>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</si>
  <si>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</si>
  <si>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</si>
  <si>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</si>
  <si>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</si>
  <si>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</si>
  <si>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</si>
  <si>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</si>
  <si>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</si>
  <si>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</si>
  <si>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</si>
  <si>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</si>
  <si>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</si>
  <si>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</si>
  <si>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</si>
  <si>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</si>
  <si>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</si>
  <si>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</si>
  <si>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</si>
  <si>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</si>
  <si>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</si>
  <si>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</si>
  <si>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</si>
  <si>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</si>
  <si>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</si>
  <si>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</si>
  <si>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</si>
  <si>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</si>
  <si>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</si>
  <si>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</si>
  <si>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</si>
  <si>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</si>
  <si>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</si>
  <si>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</si>
  <si>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</si>
  <si>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</si>
  <si>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</si>
  <si>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</si>
  <si>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</si>
  <si>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</si>
  <si>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</si>
  <si>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</si>
  <si>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</si>
  <si>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</si>
  <si>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</si>
  <si>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</si>
  <si>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</si>
  <si>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</si>
  <si>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</si>
  <si>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</si>
  <si>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</si>
  <si>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</si>
  <si>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</si>
  <si>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</si>
  <si>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</si>
  <si>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</si>
  <si>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</si>
  <si>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</si>
  <si>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</si>
  <si>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</si>
  <si>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</si>
  <si>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</si>
  <si>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</si>
  <si>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</si>
  <si>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</si>
  <si>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</si>
  <si>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</si>
  <si>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</si>
  <si>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</si>
  <si>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</si>
  <si>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</si>
  <si>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</si>
  <si>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</si>
  <si>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</si>
  <si>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</si>
  <si>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</si>
  <si>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</si>
  <si>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</si>
  <si>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</si>
  <si>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</si>
  <si>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</si>
  <si>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</si>
  <si>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</si>
  <si>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</si>
  <si>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</si>
  <si>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</si>
  <si>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</si>
  <si>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</si>
  <si>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</si>
  <si>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</si>
  <si>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</si>
  <si>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</si>
  <si>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</si>
  <si>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</si>
  <si>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</si>
  <si>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</si>
  <si>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</si>
  <si>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</si>
  <si>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</si>
  <si>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</si>
  <si>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</si>
  <si>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</si>
  <si>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</si>
  <si>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</si>
  <si>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</si>
  <si>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</si>
  <si>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</si>
  <si>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</si>
  <si>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</si>
  <si>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</si>
  <si>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</si>
  <si>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</si>
  <si>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</si>
  <si>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</si>
  <si>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</si>
  <si>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</si>
  <si>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</si>
  <si>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</si>
  <si>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</si>
  <si>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</si>
  <si>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</si>
  <si>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</si>
  <si>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</si>
  <si>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</si>
  <si>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</si>
  <si>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</si>
  <si>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</si>
  <si>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</si>
  <si>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</si>
  <si>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</si>
  <si>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</si>
  <si>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</si>
  <si>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</si>
  <si>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</si>
  <si>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</si>
  <si>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</si>
  <si>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</si>
  <si>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</si>
  <si>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</si>
  <si>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</si>
  <si>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</si>
  <si>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</si>
  <si>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</si>
  <si>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</si>
  <si>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</si>
  <si>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</si>
  <si>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</si>
  <si>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</si>
  <si>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</si>
  <si>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</si>
  <si>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</si>
  <si>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</si>
  <si>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</si>
  <si>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</si>
  <si>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</si>
  <si>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</si>
  <si>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</si>
  <si>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</si>
  <si>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</si>
  <si>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</si>
  <si>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</si>
  <si>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</si>
  <si>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</si>
  <si>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</si>
  <si>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</si>
  <si>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</si>
  <si>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</si>
  <si>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</si>
  <si>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</si>
  <si>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</si>
  <si>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</si>
  <si>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</si>
  <si>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</si>
  <si>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</si>
  <si>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</si>
  <si>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</si>
  <si>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</si>
  <si>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</si>
  <si>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</si>
  <si>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</si>
  <si>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</si>
  <si>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</si>
  <si>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</si>
  <si>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</si>
  <si>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</si>
  <si>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</si>
  <si>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</si>
  <si>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</si>
  <si>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</si>
  <si>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</si>
  <si>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</si>
  <si>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</si>
  <si>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</si>
  <si>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</si>
  <si>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</si>
  <si>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</si>
  <si>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</si>
  <si>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</si>
  <si>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</si>
  <si>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</si>
  <si>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</si>
  <si>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</si>
  <si>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</si>
  <si>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</si>
  <si>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</si>
  <si>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</si>
  <si>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</si>
  <si>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</si>
  <si>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</si>
  <si>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</si>
  <si>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</si>
  <si>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</si>
  <si>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</si>
  <si>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</si>
  <si>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</si>
  <si>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</si>
  <si>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</si>
  <si>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</si>
  <si>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</si>
  <si>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</si>
  <si>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</si>
  <si>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</si>
  <si>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</si>
  <si>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</si>
  <si>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</si>
  <si>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</si>
  <si>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</si>
  <si>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</si>
  <si>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</si>
  <si>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</si>
  <si>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</si>
  <si>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</si>
  <si>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</si>
  <si>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</si>
  <si>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</si>
  <si>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</si>
  <si>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</si>
  <si>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</si>
  <si>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</si>
  <si>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</si>
  <si>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</si>
  <si>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</si>
  <si>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</si>
  <si>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</si>
  <si>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</si>
  <si>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</si>
  <si>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</si>
  <si>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</si>
  <si>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</si>
  <si>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</si>
  <si>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</si>
  <si>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</si>
  <si>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</si>
  <si>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</si>
  <si>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</si>
  <si>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</si>
  <si>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</si>
  <si>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</si>
  <si>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</si>
  <si>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</si>
  <si>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</si>
  <si>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</si>
  <si>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</si>
  <si>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</si>
  <si>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</si>
  <si>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</si>
  <si>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</si>
  <si>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</si>
  <si>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</si>
  <si>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</si>
  <si>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</si>
  <si>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</si>
  <si>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</si>
  <si>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</si>
  <si>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</si>
  <si>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</si>
  <si>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</si>
  <si>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</si>
  <si>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</si>
  <si>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</si>
  <si>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</si>
  <si>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</si>
  <si>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</si>
  <si>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</si>
  <si>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</si>
  <si>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</si>
  <si>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</si>
  <si>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</si>
  <si>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</si>
  <si>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</si>
  <si>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</si>
  <si>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</si>
  <si>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</si>
  <si>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</si>
  <si>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</si>
  <si>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</si>
  <si>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</si>
  <si>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</si>
  <si>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</si>
  <si>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</si>
  <si>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</si>
  <si>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</si>
  <si>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</si>
  <si>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</si>
  <si>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</si>
  <si>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</si>
  <si>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</si>
  <si>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</si>
  <si>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</si>
  <si>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</si>
  <si>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</si>
  <si>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</si>
  <si>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</si>
  <si>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</si>
  <si>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</si>
  <si>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</si>
  <si>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</si>
  <si>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</si>
  <si>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</si>
  <si>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</si>
  <si>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</si>
  <si>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</si>
  <si>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</si>
  <si>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</si>
  <si>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</si>
  <si>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</si>
  <si>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</si>
  <si>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</si>
  <si>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</si>
  <si>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</si>
  <si>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</si>
  <si>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</si>
  <si>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</si>
  <si>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</si>
  <si>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</si>
  <si>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</si>
  <si>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</si>
  <si>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</si>
  <si>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</si>
  <si>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</si>
  <si>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</si>
  <si>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</si>
  <si>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</si>
  <si>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</si>
  <si>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</si>
  <si>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</si>
  <si>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</si>
  <si>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</si>
  <si>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</si>
  <si>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</si>
  <si>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</si>
  <si>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</si>
  <si>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</si>
  <si>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</si>
  <si>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</si>
  <si>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</si>
  <si>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</si>
  <si>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</si>
  <si>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</si>
  <si>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</si>
  <si>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</si>
  <si>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</si>
  <si>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</si>
  <si>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</si>
  <si>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</si>
  <si>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</si>
  <si>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</si>
  <si>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</si>
  <si>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</si>
  <si>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</si>
  <si>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</si>
  <si>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</si>
  <si>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</si>
  <si>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</si>
  <si>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</si>
  <si>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</si>
  <si>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</si>
  <si>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</si>
  <si>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</si>
  <si>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</si>
  <si>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</si>
  <si>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</si>
  <si>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</si>
  <si>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</si>
  <si>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</si>
  <si>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</si>
  <si>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</si>
  <si>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</si>
  <si>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</si>
  <si>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</si>
  <si>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</si>
  <si>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</si>
  <si>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</si>
  <si>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</si>
  <si>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</si>
  <si>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</si>
  <si>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</si>
  <si>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</si>
  <si>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</si>
  <si>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</si>
  <si>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</si>
  <si>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</si>
  <si>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</si>
  <si>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</si>
  <si>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</si>
  <si>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</si>
  <si>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</si>
  <si>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</si>
  <si>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</si>
  <si>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</si>
  <si>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</si>
  <si>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</si>
  <si>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</si>
  <si>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</si>
  <si>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</si>
  <si>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</si>
  <si>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</si>
  <si>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</si>
  <si>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</si>
  <si>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</si>
  <si>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</si>
  <si>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</si>
  <si>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</si>
  <si>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</si>
  <si>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</si>
  <si>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</si>
  <si>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</si>
  <si>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</si>
  <si>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</si>
  <si>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</si>
  <si>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</si>
  <si>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</si>
  <si>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</si>
  <si>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</si>
  <si>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</si>
  <si>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</si>
  <si>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</si>
  <si>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</si>
  <si>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</si>
  <si>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</si>
  <si>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</si>
  <si>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</si>
  <si>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</si>
  <si>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</si>
  <si>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</si>
  <si>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</si>
  <si>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</si>
  <si>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</si>
  <si>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</si>
  <si>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</si>
  <si>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</si>
  <si>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</si>
  <si>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</si>
  <si>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</si>
  <si>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</si>
  <si>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</si>
  <si>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</si>
  <si>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</si>
  <si>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</si>
  <si>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</si>
  <si>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</si>
  <si>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</si>
  <si>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</si>
  <si>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</si>
  <si>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</si>
  <si>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</si>
  <si>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</si>
  <si>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</si>
  <si>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</si>
  <si>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</si>
  <si>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</si>
  <si>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</si>
  <si>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</si>
  <si>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</si>
  <si>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</si>
  <si>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</si>
  <si>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</si>
  <si>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</si>
  <si>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</si>
  <si>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</si>
  <si>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</si>
  <si>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</si>
  <si>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</si>
  <si>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</si>
  <si>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</si>
  <si>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</si>
  <si>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</si>
  <si>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</si>
  <si>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</si>
  <si>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</si>
  <si>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</si>
  <si>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</si>
  <si>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</si>
  <si>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</si>
  <si>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</si>
  <si>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</si>
  <si>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</si>
  <si>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</si>
  <si>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</si>
  <si>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</si>
  <si>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</si>
  <si>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</si>
  <si>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</si>
  <si>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</si>
  <si>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</si>
  <si>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</si>
  <si>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</si>
  <si>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</si>
  <si>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</si>
  <si>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</si>
  <si>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</si>
  <si>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</si>
  <si>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</si>
  <si>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</si>
  <si>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</si>
  <si>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</si>
  <si>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</si>
  <si>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</si>
  <si>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</si>
  <si>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</si>
  <si>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</si>
  <si>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</si>
  <si>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</si>
  <si>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</si>
  <si>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</si>
  <si>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</si>
  <si>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</si>
  <si>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</si>
  <si>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</si>
  <si>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</si>
  <si>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</si>
  <si>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</si>
  <si>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</si>
  <si>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</si>
  <si>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</si>
  <si>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</si>
  <si>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</si>
  <si>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</si>
  <si>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</si>
  <si>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</si>
  <si>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</si>
  <si>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</si>
  <si>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</si>
  <si>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</si>
  <si>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</si>
  <si>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</si>
  <si>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</si>
  <si>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</si>
  <si>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</si>
  <si>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</si>
  <si>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</si>
  <si>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</si>
  <si>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</si>
  <si>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</si>
  <si>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</si>
  <si>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</si>
  <si>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</si>
  <si>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</si>
  <si>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</si>
  <si>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</si>
  <si>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</si>
  <si>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</si>
  <si>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</si>
  <si>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</si>
  <si>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</si>
  <si>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</si>
  <si>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</si>
  <si>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</si>
  <si>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</si>
  <si>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</si>
  <si>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</si>
  <si>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</si>
  <si>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</si>
  <si>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</si>
  <si>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</si>
  <si>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</si>
  <si>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</si>
  <si>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</si>
  <si>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</si>
  <si>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</si>
  <si>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</si>
  <si>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</si>
  <si>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</si>
  <si>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</si>
  <si>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</si>
  <si>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</si>
  <si>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</si>
  <si>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</si>
  <si>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</si>
  <si>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</si>
  <si>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</si>
  <si>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</si>
  <si>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</si>
  <si>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</si>
  <si>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</si>
  <si>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</si>
  <si>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</si>
  <si>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</si>
  <si>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</si>
  <si>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</si>
  <si>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</si>
  <si>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</si>
  <si>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</si>
  <si>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</si>
  <si>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</si>
  <si>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</si>
  <si>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</si>
  <si>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</si>
  <si>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</si>
  <si>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</si>
  <si>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</si>
  <si>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</si>
  <si>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</si>
  <si>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</si>
  <si>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</si>
  <si>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</si>
  <si>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</si>
  <si>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</si>
  <si>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</si>
  <si>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</si>
  <si>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</si>
  <si>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</si>
  <si>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</si>
  <si>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</si>
  <si>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</si>
  <si>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</si>
  <si>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</si>
  <si>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</si>
  <si>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</si>
  <si>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</si>
  <si>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</si>
  <si>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</si>
  <si>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</si>
  <si>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</si>
  <si>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</si>
  <si>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</si>
  <si>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</si>
  <si>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</si>
  <si>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</si>
  <si>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</si>
  <si>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</si>
  <si>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</si>
  <si>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</si>
  <si>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</si>
  <si>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</si>
  <si>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</si>
  <si>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</si>
  <si>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</si>
  <si>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</si>
  <si>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</si>
  <si>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</si>
  <si>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</si>
  <si>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</si>
  <si>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</si>
  <si>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</si>
  <si>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</si>
  <si>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</si>
  <si>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</si>
  <si>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</si>
  <si>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</si>
  <si>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</si>
  <si>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</si>
  <si>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</si>
  <si>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</si>
  <si>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</si>
  <si>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</si>
  <si>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</si>
  <si>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</si>
  <si>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</si>
  <si>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</si>
  <si>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</si>
  <si>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</si>
  <si>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</si>
  <si>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</si>
  <si>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</si>
  <si>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</si>
  <si>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</si>
  <si>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</si>
  <si>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</si>
  <si>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</si>
  <si>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</si>
  <si>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</si>
  <si>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</si>
  <si>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</si>
  <si>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</si>
  <si>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</si>
  <si>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</si>
  <si>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</si>
  <si>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</si>
  <si>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</si>
  <si>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</si>
  <si>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</si>
  <si>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</si>
  <si>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</si>
  <si>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</si>
  <si>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</si>
  <si>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</si>
  <si>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</si>
  <si>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</si>
  <si>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</si>
  <si>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</si>
  <si>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</si>
  <si>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</si>
  <si>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</si>
  <si>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</si>
  <si>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</si>
  <si>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</si>
  <si>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</si>
  <si>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</si>
  <si>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</si>
  <si>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</si>
  <si>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</si>
  <si>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</si>
  <si>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</si>
  <si>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</si>
  <si>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</si>
  <si>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</si>
  <si>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</si>
  <si>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</si>
  <si>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</si>
  <si>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</si>
  <si>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</si>
  <si>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</si>
  <si>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</si>
  <si>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</si>
  <si>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</si>
  <si>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</si>
  <si>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</si>
  <si>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</si>
  <si>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</si>
  <si>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</si>
  <si>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</si>
  <si>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</si>
  <si>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</si>
  <si>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</si>
  <si>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</si>
  <si>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</si>
  <si>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</si>
  <si>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</si>
  <si>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</si>
  <si>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</si>
  <si>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</si>
  <si>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</si>
  <si>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</si>
  <si>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</si>
  <si>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</si>
  <si>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</si>
  <si>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</si>
  <si>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</si>
  <si>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</si>
  <si>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</si>
  <si>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</si>
  <si>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</si>
  <si>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</si>
  <si>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</si>
  <si>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</si>
  <si>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</si>
  <si>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</si>
  <si>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</si>
  <si>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</si>
  <si>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</si>
  <si>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</si>
  <si>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</si>
  <si>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</si>
  <si>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</si>
  <si>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</si>
  <si>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</si>
  <si>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</si>
  <si>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</si>
  <si>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</si>
  <si>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</si>
  <si>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</si>
  <si>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</si>
  <si>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</si>
  <si>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</si>
  <si>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</si>
  <si>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</si>
  <si>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</si>
  <si>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</si>
  <si>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</si>
  <si>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</si>
  <si>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</si>
  <si>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</si>
  <si>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</si>
  <si>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</si>
  <si>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</si>
  <si>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</si>
  <si>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</si>
  <si>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</si>
  <si>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</si>
  <si>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</si>
  <si>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</si>
  <si>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</si>
  <si>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</si>
  <si>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</si>
  <si>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</si>
  <si>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</si>
  <si>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</si>
  <si>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</si>
  <si>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</si>
  <si>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</si>
  <si>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</si>
  <si>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</si>
  <si>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</si>
  <si>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</si>
  <si>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</si>
  <si>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</si>
  <si>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</si>
  <si>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</si>
  <si>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</si>
  <si>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</si>
  <si>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</si>
  <si>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</si>
  <si>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</si>
  <si>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</si>
  <si>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</si>
  <si>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</si>
  <si>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</si>
  <si>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</si>
  <si>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</si>
  <si>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</si>
  <si>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</si>
  <si>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</si>
  <si>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</si>
  <si>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</si>
  <si>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</si>
  <si>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</si>
  <si>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</si>
  <si>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</si>
  <si>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</si>
  <si>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</si>
  <si>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</si>
  <si>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</si>
  <si>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</si>
  <si>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</si>
  <si>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</si>
  <si>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</si>
  <si>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</si>
  <si>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</si>
  <si>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</si>
  <si>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</si>
  <si>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</si>
  <si>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</si>
  <si>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</si>
  <si>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</si>
  <si>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</si>
  <si>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</si>
  <si>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</si>
  <si>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</si>
  <si>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</si>
  <si>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DERECHOS HUMANOS PARA EL DESARROLLO</t>
  </si>
  <si>
    <t>FUNDACION NARIÑO VERDE</t>
  </si>
  <si>
    <t>FUNDACION COMSOCIAL</t>
  </si>
  <si>
    <t>GEOVANNY ISAIAS BOLAÑOS ERASO</t>
  </si>
  <si>
    <t>CRA10  No 18A 58  B/ EL RECUERDO PASTO  (N)</t>
  </si>
  <si>
    <t>7364764-3152542412-3116039717</t>
  </si>
  <si>
    <t>fusenpro233@gmail.com</t>
  </si>
  <si>
    <t>2021-52-10001382</t>
  </si>
  <si>
    <t>C-39-2017N</t>
  </si>
  <si>
    <t>DISEÑAR Y EJECUTAR PROYECTOS   DE ATENCIÓN INTEGRAL A LA PRIMERA INFANCIA ESPECIALMENTE A MADRES LACTANTES, GESTANTES NIÑAS Y NIÑOS DE CERO  A  5  AÑOS  DE FAMILIAS EN CONDICIÓN DE VULNERABILIDAD  EN LOS MUNICIPIOS DE CUASPUD, GUACHUCAL, CUMBAL-NARIÑO</t>
  </si>
  <si>
    <t>PI-027-2017N</t>
  </si>
  <si>
    <t>DIRIGIR  ACCIONES  ENCAMINADAS  A  LA ATENCIÓN  INTEGRAL  PARA 20 NIÑOS  Y NIÑAS  MENORES  DE  5  AÑOS  Y/O MADRES GESTANTES, DONDE  SE IMPLEMENTEN  ESTRATEGIAS  METODOLÓGICAS  DE  EDUCACIÓN  INICIAL  PARA COMPLEMENTARLAS  CON  EL  CUIDADO  Y  BUEN  TRATO  EN  LOS MUNICIPIOS DE CUASPUD, GUACHUCAL - NARIÑO</t>
  </si>
  <si>
    <t>038-2017N</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</si>
  <si>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CUASPUD, GUACHUCAL, CUMBAL EN EL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</si>
</sst>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0" zoomScaleNormal="60" zoomScaleSheetLayoutView="40" zoomScalePageLayoutView="40" workbookViewId="0">
      <selection activeCell="L23" sqref="L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2" t="s">
        <v>110</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242"/>
      <c r="I20" s="148" t="s">
        <v>110</v>
      </c>
      <c r="J20" s="149" t="s">
        <v>779</v>
      </c>
      <c r="K20" s="150">
        <v>1694673169</v>
      </c>
      <c r="L20" s="151">
        <v>44191</v>
      </c>
      <c r="M20" s="151">
        <v>44561</v>
      </c>
      <c r="N20" s="134">
        <f>+(M20-L20)/30</f>
        <v>12.333333333333334</v>
      </c>
      <c r="O20" s="137"/>
      <c r="U20" s="133"/>
      <c r="V20" s="104">
        <f ca="1">NOW()</f>
        <v>44191.651500347223</v>
      </c>
      <c r="W20" s="104">
        <f ca="1">NOW()</f>
        <v>44191.651500347223</v>
      </c>
    </row>
    <row r="21" spans="1:23" ht="30" customHeight="1" outlineLevel="1" x14ac:dyDescent="0.3">
      <c r="A21" s="9"/>
      <c r="B21" s="70"/>
      <c r="C21" s="5"/>
      <c r="D21" s="5"/>
      <c r="E21" s="5"/>
      <c r="F21" s="5"/>
      <c r="G21" s="5"/>
      <c r="H21" s="69"/>
      <c r="I21" s="148" t="s">
        <v>110</v>
      </c>
      <c r="J21" s="149" t="s">
        <v>787</v>
      </c>
      <c r="K21" s="150">
        <v>0</v>
      </c>
      <c r="L21" s="151">
        <v>44191</v>
      </c>
      <c r="M21" s="151">
        <v>44561</v>
      </c>
      <c r="N21" s="134">
        <f t="shared" ref="N21:N35" si="0">+(M21-L21)/30</f>
        <v>12.333333333333334</v>
      </c>
      <c r="O21" s="138"/>
    </row>
    <row r="22" spans="1:23" ht="30" customHeight="1" outlineLevel="1" x14ac:dyDescent="0.3">
      <c r="A22" s="9"/>
      <c r="B22" s="70"/>
      <c r="C22" s="5"/>
      <c r="D22" s="5"/>
      <c r="E22" s="5"/>
      <c r="F22" s="5"/>
      <c r="G22" s="5"/>
      <c r="H22" s="69"/>
      <c r="I22" s="148" t="s">
        <v>110</v>
      </c>
      <c r="J22" s="149" t="s">
        <v>778</v>
      </c>
      <c r="K22" s="150">
        <v>0</v>
      </c>
      <c r="L22" s="151">
        <v>44191</v>
      </c>
      <c r="M22" s="151">
        <v>44561</v>
      </c>
      <c r="N22" s="135">
        <f t="shared" ref="N22:N33" si="1">+(M22-L22)/30</f>
        <v>12.333333333333334</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FUNDACIÓN DE SERVICIOS INTEGRALES PARA EL PROGRESO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2688</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5"/>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5"/>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2690</v>
      </c>
      <c r="C48" s="111" t="s">
        <v>32</v>
      </c>
      <c r="D48" s="109" t="s">
        <v>2697</v>
      </c>
      <c r="E48" s="144">
        <v>43028</v>
      </c>
      <c r="F48" s="144">
        <v>43708</v>
      </c>
      <c r="G48" s="159">
        <f>IF(AND(E48&lt;&gt;"",F48&lt;&gt;""),((F48-E48)/30),"")</f>
        <v>22.666666666666668</v>
      </c>
      <c r="H48" s="113" t="s">
        <v>2698</v>
      </c>
      <c r="I48" s="112" t="s">
        <v>110</v>
      </c>
      <c r="J48" s="112" t="s">
        <v>778</v>
      </c>
      <c r="K48" s="115">
        <v>11272800</v>
      </c>
      <c r="L48" s="114" t="s">
        <v>1148</v>
      </c>
      <c r="M48" s="116">
        <v>1</v>
      </c>
      <c r="N48" s="114" t="s">
        <v>27</v>
      </c>
      <c r="O48" s="114" t="s">
        <v>1148</v>
      </c>
      <c r="P48" s="77"/>
    </row>
    <row r="49" spans="1:16" s="6" customFormat="1" ht="24.75" customHeight="1" x14ac:dyDescent="0.3">
      <c r="A49" s="142">
        <v>2</v>
      </c>
      <c r="B49" s="121" t="s">
        <v>2690</v>
      </c>
      <c r="C49" s="123" t="s">
        <v>32</v>
      </c>
      <c r="D49" s="120" t="s">
        <v>2697</v>
      </c>
      <c r="E49" s="144">
        <v>43028</v>
      </c>
      <c r="F49" s="144">
        <v>43708</v>
      </c>
      <c r="G49" s="159">
        <f t="shared" ref="G49:G50" si="2">IF(AND(E49&lt;&gt;"",F49&lt;&gt;""),((F49-E49)/30),"")</f>
        <v>22.666666666666668</v>
      </c>
      <c r="H49" s="121" t="s">
        <v>2698</v>
      </c>
      <c r="I49" s="120" t="s">
        <v>110</v>
      </c>
      <c r="J49" s="112" t="s">
        <v>779</v>
      </c>
      <c r="K49" s="122">
        <v>11272800</v>
      </c>
      <c r="L49" s="123" t="s">
        <v>1148</v>
      </c>
      <c r="M49" s="116">
        <v>1</v>
      </c>
      <c r="N49" s="123" t="s">
        <v>27</v>
      </c>
      <c r="O49" s="123" t="s">
        <v>1148</v>
      </c>
      <c r="P49" s="77"/>
    </row>
    <row r="50" spans="1:16" s="6" customFormat="1" ht="24.75" customHeight="1" x14ac:dyDescent="0.3">
      <c r="A50" s="142">
        <v>3</v>
      </c>
      <c r="B50" s="121" t="s">
        <v>2690</v>
      </c>
      <c r="C50" s="123" t="s">
        <v>32</v>
      </c>
      <c r="D50" s="120" t="s">
        <v>2697</v>
      </c>
      <c r="E50" s="144">
        <v>43028</v>
      </c>
      <c r="F50" s="144">
        <v>43708</v>
      </c>
      <c r="G50" s="159">
        <f t="shared" si="2"/>
        <v>22.666666666666668</v>
      </c>
      <c r="H50" s="121" t="s">
        <v>2698</v>
      </c>
      <c r="I50" s="120" t="s">
        <v>110</v>
      </c>
      <c r="J50" s="112" t="s">
        <v>787</v>
      </c>
      <c r="K50" s="122">
        <v>11272800</v>
      </c>
      <c r="L50" s="123" t="s">
        <v>1148</v>
      </c>
      <c r="M50" s="116">
        <v>1</v>
      </c>
      <c r="N50" s="123" t="s">
        <v>27</v>
      </c>
      <c r="O50" s="123" t="s">
        <v>1148</v>
      </c>
      <c r="P50" s="77"/>
    </row>
    <row r="51" spans="1:16" s="6" customFormat="1" ht="24.75" customHeight="1" outlineLevel="1" x14ac:dyDescent="0.3">
      <c r="A51" s="142">
        <v>4</v>
      </c>
      <c r="B51" s="110" t="s">
        <v>2689</v>
      </c>
      <c r="C51" s="123" t="s">
        <v>32</v>
      </c>
      <c r="D51" s="109" t="s">
        <v>2699</v>
      </c>
      <c r="E51" s="144">
        <v>42795</v>
      </c>
      <c r="F51" s="144">
        <v>43496</v>
      </c>
      <c r="G51" s="159">
        <f t="shared" ref="G51:G107" si="3">IF(AND(E51&lt;&gt;"",F51&lt;&gt;""),((F51-E51)/30),"")</f>
        <v>23.366666666666667</v>
      </c>
      <c r="H51" s="113" t="s">
        <v>2700</v>
      </c>
      <c r="I51" s="120" t="s">
        <v>110</v>
      </c>
      <c r="J51" s="120" t="s">
        <v>778</v>
      </c>
      <c r="K51" s="115">
        <v>8280000</v>
      </c>
      <c r="L51" s="123" t="s">
        <v>1148</v>
      </c>
      <c r="M51" s="116">
        <v>1</v>
      </c>
      <c r="N51" s="123" t="s">
        <v>27</v>
      </c>
      <c r="O51" s="123" t="s">
        <v>1148</v>
      </c>
      <c r="P51" s="77"/>
    </row>
    <row r="52" spans="1:16" s="7" customFormat="1" ht="24.75" customHeight="1" outlineLevel="1" x14ac:dyDescent="0.3">
      <c r="A52" s="143">
        <v>5</v>
      </c>
      <c r="B52" s="121" t="s">
        <v>2689</v>
      </c>
      <c r="C52" s="123" t="s">
        <v>32</v>
      </c>
      <c r="D52" s="120" t="s">
        <v>2699</v>
      </c>
      <c r="E52" s="144">
        <v>42795</v>
      </c>
      <c r="F52" s="144">
        <v>43496</v>
      </c>
      <c r="G52" s="159">
        <f t="shared" si="3"/>
        <v>23.366666666666667</v>
      </c>
      <c r="H52" s="121" t="s">
        <v>2700</v>
      </c>
      <c r="I52" s="120" t="s">
        <v>110</v>
      </c>
      <c r="J52" s="120" t="s">
        <v>787</v>
      </c>
      <c r="K52" s="122">
        <v>8280000</v>
      </c>
      <c r="L52" s="123" t="s">
        <v>1148</v>
      </c>
      <c r="M52" s="116">
        <v>1</v>
      </c>
      <c r="N52" s="123" t="s">
        <v>27</v>
      </c>
      <c r="O52" s="123" t="s">
        <v>1148</v>
      </c>
      <c r="P52" s="78"/>
    </row>
    <row r="53" spans="1:16" s="7" customFormat="1" ht="24.75" customHeight="1" outlineLevel="1" x14ac:dyDescent="0.3">
      <c r="A53" s="143">
        <v>6</v>
      </c>
      <c r="B53" s="121" t="s">
        <v>2691</v>
      </c>
      <c r="C53" s="123" t="s">
        <v>32</v>
      </c>
      <c r="D53" s="109" t="s">
        <v>2701</v>
      </c>
      <c r="E53" s="144">
        <v>42948</v>
      </c>
      <c r="F53" s="144">
        <v>43585</v>
      </c>
      <c r="G53" s="159">
        <f t="shared" si="3"/>
        <v>21.233333333333334</v>
      </c>
      <c r="H53" s="118" t="s">
        <v>2702</v>
      </c>
      <c r="I53" s="120" t="s">
        <v>110</v>
      </c>
      <c r="J53" s="120" t="s">
        <v>779</v>
      </c>
      <c r="K53" s="115">
        <v>11340000</v>
      </c>
      <c r="L53" s="123" t="s">
        <v>1148</v>
      </c>
      <c r="M53" s="116">
        <v>1</v>
      </c>
      <c r="N53" s="123" t="s">
        <v>27</v>
      </c>
      <c r="O53" s="123" t="s">
        <v>1148</v>
      </c>
      <c r="P53" s="78"/>
    </row>
    <row r="54" spans="1:16" s="7" customFormat="1" ht="24.75" customHeight="1" outlineLevel="1" x14ac:dyDescent="0.3">
      <c r="A54" s="143">
        <v>7</v>
      </c>
      <c r="B54" s="121" t="s">
        <v>2691</v>
      </c>
      <c r="C54" s="123" t="s">
        <v>32</v>
      </c>
      <c r="D54" s="120" t="s">
        <v>2701</v>
      </c>
      <c r="E54" s="144">
        <v>42948</v>
      </c>
      <c r="F54" s="144">
        <v>43585</v>
      </c>
      <c r="G54" s="159">
        <f t="shared" si="3"/>
        <v>21.233333333333334</v>
      </c>
      <c r="H54" s="118" t="s">
        <v>2702</v>
      </c>
      <c r="I54" s="120" t="s">
        <v>110</v>
      </c>
      <c r="J54" s="120" t="s">
        <v>778</v>
      </c>
      <c r="K54" s="122">
        <v>11340000</v>
      </c>
      <c r="L54" s="123" t="s">
        <v>1148</v>
      </c>
      <c r="M54" s="116">
        <v>1</v>
      </c>
      <c r="N54" s="123" t="s">
        <v>27</v>
      </c>
      <c r="O54" s="123" t="s">
        <v>1148</v>
      </c>
      <c r="P54" s="78"/>
    </row>
    <row r="55" spans="1:16" s="7" customFormat="1" ht="24.75" customHeight="1" outlineLevel="1" x14ac:dyDescent="0.3">
      <c r="A55" s="143">
        <v>8</v>
      </c>
      <c r="B55" s="121" t="s">
        <v>2691</v>
      </c>
      <c r="C55" s="123" t="s">
        <v>32</v>
      </c>
      <c r="D55" s="120" t="s">
        <v>2701</v>
      </c>
      <c r="E55" s="144">
        <v>42948</v>
      </c>
      <c r="F55" s="144">
        <v>43585</v>
      </c>
      <c r="G55" s="159">
        <f t="shared" si="3"/>
        <v>21.233333333333334</v>
      </c>
      <c r="H55" s="118" t="s">
        <v>2702</v>
      </c>
      <c r="I55" s="120" t="s">
        <v>110</v>
      </c>
      <c r="J55" s="120" t="s">
        <v>787</v>
      </c>
      <c r="K55" s="122">
        <v>11340000</v>
      </c>
      <c r="L55" s="123" t="s">
        <v>1148</v>
      </c>
      <c r="M55" s="116">
        <v>1</v>
      </c>
      <c r="N55" s="123" t="s">
        <v>27</v>
      </c>
      <c r="O55" s="123" t="s">
        <v>1148</v>
      </c>
      <c r="P55" s="78"/>
    </row>
    <row r="56" spans="1:16" s="7" customFormat="1" ht="24.75" customHeight="1" outlineLevel="1" x14ac:dyDescent="0.3">
      <c r="A56" s="143">
        <v>9</v>
      </c>
      <c r="B56" s="110"/>
      <c r="C56" s="123"/>
      <c r="D56" s="109"/>
      <c r="E56" s="144"/>
      <c r="F56" s="144"/>
      <c r="G56" s="159" t="str">
        <f t="shared" si="3"/>
        <v/>
      </c>
      <c r="H56" s="113"/>
      <c r="I56" s="120"/>
      <c r="J56" s="120"/>
      <c r="K56" s="117"/>
      <c r="L56" s="123"/>
      <c r="M56" s="116"/>
      <c r="N56" s="123"/>
      <c r="O56" s="123"/>
      <c r="P56" s="78"/>
    </row>
    <row r="57" spans="1:16" s="7" customFormat="1" ht="24.75" customHeight="1" outlineLevel="1" x14ac:dyDescent="0.3">
      <c r="A57" s="143">
        <v>10</v>
      </c>
      <c r="B57" s="121"/>
      <c r="C57" s="123"/>
      <c r="D57" s="120"/>
      <c r="E57" s="144"/>
      <c r="F57" s="144"/>
      <c r="G57" s="159" t="str">
        <f t="shared" si="3"/>
        <v/>
      </c>
      <c r="H57" s="121"/>
      <c r="I57" s="120"/>
      <c r="J57" s="120"/>
      <c r="K57" s="117"/>
      <c r="L57" s="123"/>
      <c r="M57" s="116"/>
      <c r="N57" s="123"/>
      <c r="O57" s="123"/>
      <c r="P57" s="78"/>
    </row>
    <row r="58" spans="1:16" s="7" customFormat="1" ht="24.75" customHeight="1" outlineLevel="1" x14ac:dyDescent="0.3">
      <c r="A58" s="143">
        <v>11</v>
      </c>
      <c r="B58" s="64"/>
      <c r="C58" s="123"/>
      <c r="D58" s="63"/>
      <c r="E58" s="144"/>
      <c r="F58" s="144"/>
      <c r="G58" s="159" t="str">
        <f t="shared" si="3"/>
        <v/>
      </c>
      <c r="H58" s="64"/>
      <c r="I58" s="120"/>
      <c r="J58" s="120"/>
      <c r="K58" s="66"/>
      <c r="L58" s="123"/>
      <c r="M58" s="116"/>
      <c r="N58" s="123"/>
      <c r="O58" s="123"/>
      <c r="P58" s="78"/>
    </row>
    <row r="59" spans="1:16" s="7" customFormat="1" ht="24.75" customHeight="1" outlineLevel="1" x14ac:dyDescent="0.3">
      <c r="A59" s="143">
        <v>12</v>
      </c>
      <c r="B59" s="121"/>
      <c r="C59" s="123"/>
      <c r="D59" s="120"/>
      <c r="E59" s="144"/>
      <c r="F59" s="144"/>
      <c r="G59" s="159" t="str">
        <f t="shared" si="3"/>
        <v/>
      </c>
      <c r="H59" s="121"/>
      <c r="I59" s="120"/>
      <c r="J59" s="120"/>
      <c r="K59" s="66"/>
      <c r="L59" s="123"/>
      <c r="M59" s="116"/>
      <c r="N59" s="123"/>
      <c r="O59" s="123"/>
      <c r="P59" s="78"/>
    </row>
    <row r="60" spans="1:16" s="7" customFormat="1" ht="24.75" customHeight="1" outlineLevel="1" x14ac:dyDescent="0.3">
      <c r="A60" s="143">
        <v>13</v>
      </c>
      <c r="B60" s="64"/>
      <c r="C60" s="123"/>
      <c r="D60" s="63"/>
      <c r="E60" s="144"/>
      <c r="F60" s="144"/>
      <c r="G60" s="159" t="str">
        <f t="shared" si="3"/>
        <v/>
      </c>
      <c r="H60" s="64"/>
      <c r="I60" s="120"/>
      <c r="J60" s="63"/>
      <c r="K60" s="66"/>
      <c r="L60" s="65"/>
      <c r="M60" s="67"/>
      <c r="N60" s="65"/>
      <c r="O60" s="65"/>
      <c r="P60" s="78"/>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5"/>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0" t="s">
        <v>2657</v>
      </c>
      <c r="I168" s="214"/>
      <c r="J168" s="215"/>
      <c r="K168" s="215"/>
      <c r="L168" s="215"/>
      <c r="M168" s="215"/>
      <c r="N168" s="215"/>
      <c r="O168" s="21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5"/>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2.1000000000000001E-2</v>
      </c>
      <c r="G179" s="164">
        <f>IF(F179&gt;0,SUM(E179+F179),"")</f>
        <v>4.1000000000000002E-2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69481599.929000005</v>
      </c>
      <c r="F185" s="91"/>
      <c r="G185" s="92"/>
      <c r="H185" s="87"/>
      <c r="I185" s="89" t="s">
        <v>2627</v>
      </c>
      <c r="J185" s="165">
        <f>+SUM(M179:M183)</f>
        <v>0.02</v>
      </c>
      <c r="K185" s="235" t="s">
        <v>2628</v>
      </c>
      <c r="L185" s="235"/>
      <c r="M185" s="93">
        <f>+J185*(SUM(K20:K35))</f>
        <v>33893463.380000003</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5"/>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2692</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c r="D211" s="21"/>
      <c r="G211" s="27" t="s">
        <v>2620</v>
      </c>
      <c r="H211" s="147" t="s">
        <v>2693</v>
      </c>
      <c r="J211" s="27" t="s">
        <v>2622</v>
      </c>
      <c r="K211" s="147" t="s">
        <v>2693</v>
      </c>
      <c r="L211" s="21"/>
      <c r="M211" s="21"/>
      <c r="N211" s="21"/>
      <c r="O211" s="8"/>
    </row>
    <row r="212" spans="1:15" x14ac:dyDescent="0.3">
      <c r="A212" s="9"/>
      <c r="B212" s="27" t="s">
        <v>2619</v>
      </c>
      <c r="C212" s="146" t="s">
        <v>2692</v>
      </c>
      <c r="D212" s="21"/>
      <c r="G212" s="27" t="s">
        <v>2621</v>
      </c>
      <c r="H212" s="147" t="s">
        <v>2694</v>
      </c>
      <c r="J212" s="27" t="s">
        <v>2623</v>
      </c>
      <c r="K212" s="146" t="s">
        <v>2695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2020-12-26T20:38:29Z</cp:lastPrinted>
  <dcterms:created xsi:type="dcterms:W3CDTF">2020-10-14T21:57:42Z</dcterms:created>
  <dcterms:modified xsi:type="dcterms:W3CDTF">2020-12-26T20:39:29Z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