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NARIÑO\28 12 2020\"/>
    </mc:Choice>
  </mc:AlternateContent>
  <xr:revisionPtr revIDLastSave="0" documentId="13_ncr:1_{10A9E4F0-2416-495C-8992-15D494B6D3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<sst xmlns="http://schemas.openxmlformats.org/spreadsheetml/2006/main" count="3085" uniqueCount="2703">
  <si>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</si>
  <si>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</si>
  <si>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</si>
  <si>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</si>
  <si>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</si>
  <si>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</si>
  <si>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</si>
  <si>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</si>
  <si>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</si>
  <si>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</si>
  <si>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</si>
  <si>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</si>
  <si>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</si>
  <si>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</si>
  <si>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</si>
  <si>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</si>
  <si>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</si>
  <si>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</si>
  <si>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</si>
  <si>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</si>
  <si>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</si>
  <si>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</si>
  <si>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</si>
  <si>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</si>
  <si>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</si>
  <si>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</si>
  <si>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</si>
  <si>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</si>
  <si>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</si>
  <si>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</si>
  <si>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</si>
  <si>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</si>
  <si>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</si>
  <si>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</si>
  <si>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</si>
  <si>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</si>
  <si>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</si>
  <si>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</si>
  <si>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</si>
  <si>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</si>
  <si>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</si>
  <si>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</si>
  <si>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</si>
  <si>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</si>
  <si>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</si>
  <si>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</si>
  <si>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</si>
  <si>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</si>
  <si>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</si>
  <si>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</si>
  <si>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</si>
  <si>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</si>
  <si>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</si>
  <si>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</si>
  <si>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</si>
  <si>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</si>
  <si>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</si>
  <si>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</si>
  <si>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</si>
  <si>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</si>
  <si>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</si>
  <si>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</si>
  <si>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</si>
  <si>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</si>
  <si>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</si>
  <si>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</si>
  <si>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</si>
  <si>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</si>
  <si>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</si>
  <si>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</si>
  <si>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</si>
  <si>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</si>
  <si>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</si>
  <si>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</si>
  <si>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</si>
  <si>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</si>
  <si>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</si>
  <si>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</si>
  <si>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</si>
  <si>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</si>
  <si>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</si>
  <si>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</si>
  <si>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</si>
  <si>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</si>
  <si>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</si>
  <si>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</si>
  <si>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</si>
  <si>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</si>
  <si>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</si>
  <si>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</si>
  <si>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</si>
  <si>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</si>
  <si>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</si>
  <si>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</si>
  <si>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</si>
  <si>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</si>
  <si>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</si>
  <si>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</si>
  <si>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</si>
  <si>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</si>
  <si>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</si>
  <si>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</si>
  <si>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</si>
  <si>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</si>
  <si>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</si>
  <si>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</si>
  <si>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</si>
  <si>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</si>
  <si>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</si>
  <si>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</si>
  <si>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</si>
  <si>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</si>
  <si>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</si>
  <si>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</si>
  <si>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</si>
  <si>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</si>
  <si>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</si>
  <si>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</si>
  <si>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</si>
  <si>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</si>
  <si>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</si>
  <si>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</si>
  <si>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</si>
  <si>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</si>
  <si>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</si>
  <si>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</si>
  <si>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</si>
  <si>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</si>
  <si>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</si>
  <si>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</si>
  <si>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</si>
  <si>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</si>
  <si>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</si>
  <si>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</si>
  <si>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</si>
  <si>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</si>
  <si>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</si>
  <si>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</si>
  <si>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</si>
  <si>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</si>
  <si>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</si>
  <si>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</si>
  <si>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</si>
  <si>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</si>
  <si>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</si>
  <si>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</si>
  <si>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</si>
  <si>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</si>
  <si>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</si>
  <si>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</si>
  <si>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</si>
  <si>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</si>
  <si>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</si>
  <si>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</si>
  <si>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</si>
  <si>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</si>
  <si>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</si>
  <si>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</si>
  <si>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</si>
  <si>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</si>
  <si>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</si>
  <si>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</si>
  <si>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</si>
  <si>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</si>
  <si>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</si>
  <si>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</si>
  <si>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</si>
  <si>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</si>
  <si>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</si>
  <si>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</si>
  <si>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</si>
  <si>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</si>
  <si>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</si>
  <si>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</si>
  <si>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</si>
  <si>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</si>
  <si>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</si>
  <si>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</si>
  <si>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</si>
  <si>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</si>
  <si>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</si>
  <si>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</si>
  <si>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</si>
  <si>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</si>
  <si>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</si>
  <si>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</si>
  <si>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</si>
  <si>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</si>
  <si>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</si>
  <si>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</si>
  <si>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</si>
  <si>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</si>
  <si>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</si>
  <si>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</si>
  <si>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</si>
  <si>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</si>
  <si>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</si>
  <si>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</si>
  <si>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</si>
  <si>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</si>
  <si>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</si>
  <si>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</si>
  <si>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</si>
  <si>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</si>
  <si>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</si>
  <si>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</si>
  <si>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</si>
  <si>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</si>
  <si>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</si>
  <si>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</si>
  <si>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</si>
  <si>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</si>
  <si>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</si>
  <si>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</si>
  <si>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</si>
  <si>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</si>
  <si>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</si>
  <si>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</si>
  <si>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</si>
  <si>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</si>
  <si>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</si>
  <si>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</si>
  <si>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</si>
  <si>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</si>
  <si>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</si>
  <si>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</si>
  <si>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</si>
  <si>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</si>
  <si>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</si>
  <si>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</si>
  <si>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</si>
  <si>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</si>
  <si>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</si>
  <si>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</si>
  <si>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</si>
  <si>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</si>
  <si>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</si>
  <si>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</si>
  <si>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</si>
  <si>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</si>
  <si>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</si>
  <si>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</si>
  <si>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</si>
  <si>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</si>
  <si>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</si>
  <si>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</si>
  <si>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</si>
  <si>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</si>
  <si>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</si>
  <si>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</si>
  <si>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</si>
  <si>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</si>
  <si>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</si>
  <si>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</si>
  <si>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</si>
  <si>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</si>
  <si>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</si>
  <si>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</si>
  <si>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</si>
  <si>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</si>
  <si>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</si>
  <si>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</si>
  <si>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</si>
  <si>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</si>
  <si>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</si>
  <si>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</si>
  <si>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</si>
  <si>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</si>
  <si>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</si>
  <si>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</si>
  <si>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</si>
  <si>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</si>
  <si>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</si>
  <si>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</si>
  <si>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</si>
  <si>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</si>
  <si>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</si>
  <si>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</si>
  <si>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</si>
  <si>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</si>
  <si>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</si>
  <si>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</si>
  <si>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</si>
  <si>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</si>
  <si>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</si>
  <si>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</si>
  <si>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</si>
  <si>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</si>
  <si>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</si>
  <si>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</si>
  <si>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</si>
  <si>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</si>
  <si>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</si>
  <si>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</si>
  <si>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</si>
  <si>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</si>
  <si>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</si>
  <si>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</si>
  <si>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</si>
  <si>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</si>
  <si>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</si>
  <si>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</si>
  <si>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</si>
  <si>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</si>
  <si>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</si>
  <si>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</si>
  <si>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</si>
  <si>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</si>
  <si>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</si>
  <si>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</si>
  <si>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</si>
  <si>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</si>
  <si>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</si>
  <si>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</si>
  <si>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</si>
  <si>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</si>
  <si>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</si>
  <si>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</si>
  <si>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</si>
  <si>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</si>
  <si>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</si>
  <si>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</si>
  <si>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</si>
  <si>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</si>
  <si>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</si>
  <si>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</si>
  <si>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</si>
  <si>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</si>
  <si>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</si>
  <si>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</si>
  <si>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</si>
  <si>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</si>
  <si>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</si>
  <si>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</si>
  <si>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</si>
  <si>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</si>
  <si>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</si>
  <si>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</si>
  <si>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</si>
  <si>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</si>
  <si>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</si>
  <si>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</si>
  <si>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</si>
  <si>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</si>
  <si>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</si>
  <si>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</si>
  <si>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</si>
  <si>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</si>
  <si>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</si>
  <si>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</si>
  <si>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</si>
  <si>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</si>
  <si>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</si>
  <si>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</si>
  <si>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</si>
  <si>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</si>
  <si>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</si>
  <si>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</si>
  <si>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</si>
  <si>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</si>
  <si>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</si>
  <si>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</si>
  <si>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</si>
  <si>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</si>
  <si>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</si>
  <si>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</si>
  <si>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</si>
  <si>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</si>
  <si>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</si>
  <si>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</si>
  <si>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</si>
  <si>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</si>
  <si>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</si>
  <si>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</si>
  <si>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</si>
  <si>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</si>
  <si>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</si>
  <si>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</si>
  <si>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</si>
  <si>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</si>
  <si>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</si>
  <si>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</si>
  <si>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</si>
  <si>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</si>
  <si>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</si>
  <si>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</si>
  <si>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</si>
  <si>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</si>
  <si>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</si>
  <si>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</si>
  <si>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</si>
  <si>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</si>
  <si>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</si>
  <si>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</si>
  <si>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</si>
  <si>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</si>
  <si>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</si>
  <si>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</si>
  <si>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</si>
  <si>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</si>
  <si>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</si>
  <si>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</si>
  <si>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</si>
  <si>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</si>
  <si>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</si>
  <si>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</si>
  <si>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</si>
  <si>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</si>
  <si>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</si>
  <si>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</si>
  <si>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</si>
  <si>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</si>
  <si>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</si>
  <si>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</si>
  <si>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</si>
  <si>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</si>
  <si>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</si>
  <si>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</si>
  <si>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</si>
  <si>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</si>
  <si>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</si>
  <si>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</si>
  <si>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</si>
  <si>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</si>
  <si>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</si>
  <si>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</si>
  <si>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</si>
  <si>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</si>
  <si>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</si>
  <si>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</si>
  <si>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</si>
  <si>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</si>
  <si>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</si>
  <si>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</si>
  <si>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</si>
  <si>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</si>
  <si>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</si>
  <si>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</si>
  <si>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</si>
  <si>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</si>
  <si>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</si>
  <si>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</si>
  <si>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</si>
  <si>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</si>
  <si>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</si>
  <si>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</si>
  <si>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</si>
  <si>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</si>
  <si>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</si>
  <si>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</si>
  <si>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</si>
  <si>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</si>
  <si>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</si>
  <si>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</si>
  <si>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</si>
  <si>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</si>
  <si>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</si>
  <si>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</si>
  <si>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</si>
  <si>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</si>
  <si>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</si>
  <si>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</si>
  <si>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</si>
  <si>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</si>
  <si>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</si>
  <si>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</si>
  <si>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</si>
  <si>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</si>
  <si>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</si>
  <si>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</si>
  <si>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</si>
  <si>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</si>
  <si>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</si>
  <si>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</si>
  <si>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</si>
  <si>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</si>
  <si>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</si>
  <si>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</si>
  <si>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</si>
  <si>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</si>
  <si>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</si>
  <si>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</si>
  <si>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</si>
  <si>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</si>
  <si>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</si>
  <si>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</si>
  <si>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</si>
  <si>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</si>
  <si>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</si>
  <si>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</si>
  <si>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</si>
  <si>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</si>
  <si>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</si>
  <si>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</si>
  <si>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</si>
  <si>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</si>
  <si>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</si>
  <si>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</si>
  <si>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</si>
  <si>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</si>
  <si>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</si>
  <si>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</si>
  <si>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</si>
  <si>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</si>
  <si>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</si>
  <si>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</si>
  <si>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</si>
  <si>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</si>
  <si>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</si>
  <si>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</si>
  <si>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</si>
  <si>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</si>
  <si>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</si>
  <si>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</si>
  <si>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</si>
  <si>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</si>
  <si>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</si>
  <si>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</si>
  <si>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</si>
  <si>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</si>
  <si>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</si>
  <si>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</si>
  <si>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</si>
  <si>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</si>
  <si>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</si>
  <si>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</si>
  <si>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</si>
  <si>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</si>
  <si>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</si>
  <si>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</si>
  <si>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</si>
  <si>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</si>
  <si>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</si>
  <si>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</si>
  <si>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</si>
  <si>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</si>
  <si>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</si>
  <si>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</si>
  <si>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</si>
  <si>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</si>
  <si>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</si>
  <si>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</si>
  <si>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</si>
  <si>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</si>
  <si>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</si>
  <si>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</si>
  <si>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</si>
  <si>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</si>
  <si>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</si>
  <si>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</si>
  <si>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</si>
  <si>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</si>
  <si>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</si>
  <si>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</si>
  <si>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</si>
  <si>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</si>
  <si>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</si>
  <si>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</si>
  <si>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</si>
  <si>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</si>
  <si>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</si>
  <si>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</si>
  <si>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</si>
  <si>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</si>
  <si>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</si>
  <si>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</si>
  <si>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</si>
  <si>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</si>
  <si>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</si>
  <si>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</si>
  <si>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</si>
  <si>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</si>
  <si>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</si>
  <si>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</si>
  <si>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</si>
  <si>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</si>
  <si>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</si>
  <si>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</si>
  <si>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</si>
  <si>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</si>
  <si>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</si>
  <si>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</si>
  <si>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</si>
  <si>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</si>
  <si>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</si>
  <si>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</si>
  <si>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</si>
  <si>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</si>
  <si>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</si>
  <si>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</si>
  <si>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</si>
  <si>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</si>
  <si>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</si>
  <si>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</si>
  <si>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</si>
  <si>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</si>
  <si>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</si>
  <si>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</si>
  <si>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</si>
  <si>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</si>
  <si>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</si>
  <si>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</si>
  <si>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</si>
  <si>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</si>
  <si>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</si>
  <si>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</si>
  <si>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</si>
  <si>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</si>
  <si>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</si>
  <si>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</si>
  <si>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</si>
  <si>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</si>
  <si>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</si>
  <si>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</si>
  <si>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</si>
  <si>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</si>
  <si>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</si>
  <si>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</si>
  <si>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</si>
  <si>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</si>
  <si>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</si>
  <si>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</si>
  <si>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</si>
  <si>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</si>
  <si>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</si>
  <si>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</si>
  <si>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</si>
  <si>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</si>
  <si>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</si>
  <si>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</si>
  <si>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</si>
  <si>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</si>
  <si>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</si>
  <si>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</si>
  <si>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</si>
  <si>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</si>
  <si>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</si>
  <si>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</si>
  <si>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</si>
  <si>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</si>
  <si>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</si>
  <si>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</si>
  <si>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</si>
  <si>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</si>
  <si>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</si>
  <si>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</si>
  <si>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</si>
  <si>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</si>
  <si>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</si>
  <si>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</si>
  <si>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</si>
  <si>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</si>
  <si>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</si>
  <si>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</si>
  <si>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</si>
  <si>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</si>
  <si>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</si>
  <si>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</si>
  <si>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</si>
  <si>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</si>
  <si>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</si>
  <si>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</si>
  <si>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</si>
  <si>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</si>
  <si>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</si>
  <si>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</si>
  <si>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</si>
  <si>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</si>
  <si>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</si>
  <si>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</si>
  <si>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</si>
  <si>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</si>
  <si>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</si>
  <si>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</si>
  <si>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</si>
  <si>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</si>
  <si>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</si>
  <si>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</si>
  <si>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</si>
  <si>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</si>
  <si>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</si>
  <si>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</si>
  <si>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</si>
  <si>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</si>
  <si>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</si>
  <si>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</si>
  <si>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</si>
  <si>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</si>
  <si>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</si>
  <si>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</si>
  <si>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</si>
  <si>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</si>
  <si>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</si>
  <si>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</si>
  <si>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</si>
  <si>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</si>
  <si>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</si>
  <si>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</si>
  <si>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</si>
  <si>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</si>
  <si>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</si>
  <si>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</si>
  <si>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</si>
  <si>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</si>
  <si>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</si>
  <si>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</si>
  <si>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</si>
  <si>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</si>
  <si>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</si>
  <si>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</si>
  <si>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</si>
  <si>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</si>
  <si>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</si>
  <si>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</si>
  <si>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</si>
  <si>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</si>
  <si>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</si>
  <si>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</si>
  <si>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</si>
  <si>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</si>
  <si>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</si>
  <si>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</si>
  <si>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</si>
  <si>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</si>
  <si>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</si>
  <si>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</si>
  <si>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</si>
  <si>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</si>
  <si>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</si>
  <si>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</si>
  <si>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</si>
  <si>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</si>
  <si>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</si>
  <si>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</si>
  <si>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</si>
  <si>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</si>
  <si>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</si>
  <si>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</si>
  <si>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</si>
  <si>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</si>
  <si>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</si>
  <si>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</si>
  <si>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</si>
  <si>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</si>
  <si>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</si>
  <si>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</si>
  <si>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</si>
  <si>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</si>
  <si>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</si>
  <si>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</si>
  <si>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</si>
  <si>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</si>
  <si>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</si>
  <si>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</si>
  <si>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</si>
  <si>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</si>
  <si>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</si>
  <si>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</si>
  <si>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</si>
  <si>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</si>
  <si>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</si>
  <si>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</si>
  <si>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</si>
  <si>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</si>
  <si>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</si>
  <si>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</si>
  <si>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</si>
  <si>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</si>
  <si>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</si>
  <si>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</si>
  <si>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</si>
  <si>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</si>
  <si>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</si>
  <si>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</si>
  <si>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</si>
  <si>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</si>
  <si>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</si>
  <si>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</si>
  <si>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</si>
  <si>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</si>
  <si>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</si>
  <si>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</si>
  <si>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</si>
  <si>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</si>
  <si>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</si>
  <si>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</si>
  <si>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</si>
  <si>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</si>
  <si>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</si>
  <si>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</si>
  <si>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</si>
  <si>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</si>
  <si>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</si>
  <si>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</si>
  <si>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</si>
  <si>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</si>
  <si>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</si>
  <si>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</si>
  <si>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</si>
  <si>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</si>
  <si>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</si>
  <si>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</si>
  <si>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</si>
  <si>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</si>
  <si>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</si>
  <si>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</si>
  <si>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</si>
  <si>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</si>
  <si>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</si>
  <si>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</si>
  <si>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</si>
  <si>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</si>
  <si>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</si>
  <si>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</si>
  <si>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</si>
  <si>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</si>
  <si>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</si>
  <si>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</si>
  <si>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</si>
  <si>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</si>
  <si>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</si>
  <si>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</si>
  <si>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</si>
  <si>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</si>
  <si>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</si>
  <si>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</si>
  <si>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</si>
  <si>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</si>
  <si>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</si>
  <si>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</si>
  <si>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</si>
  <si>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</si>
  <si>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</si>
  <si>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</si>
  <si>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</si>
  <si>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</si>
  <si>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</si>
  <si>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</si>
  <si>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</si>
  <si>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</si>
  <si>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</si>
  <si>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</si>
  <si>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</si>
  <si>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</si>
  <si>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</si>
  <si>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</si>
  <si>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</si>
  <si>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</si>
  <si>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</si>
  <si>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</si>
  <si>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</si>
  <si>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</si>
  <si>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</si>
  <si>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</si>
  <si>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</si>
  <si>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</si>
  <si>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</si>
  <si>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</si>
  <si>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</si>
  <si>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</si>
  <si>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</si>
  <si>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</si>
  <si>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</si>
  <si>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</si>
  <si>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</si>
  <si>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</si>
  <si>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</si>
  <si>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</si>
  <si>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</si>
  <si>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</si>
  <si>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</si>
  <si>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</si>
  <si>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</si>
  <si>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</si>
  <si>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</si>
  <si>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</si>
  <si>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</si>
  <si>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</si>
  <si>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</si>
  <si>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</si>
  <si>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</si>
  <si>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</si>
  <si>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</si>
  <si>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</si>
  <si>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</si>
  <si>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</si>
  <si>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</si>
  <si>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</si>
  <si>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</si>
  <si>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</si>
  <si>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</si>
  <si>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</si>
  <si>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</si>
  <si>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</si>
  <si>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</si>
  <si>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</si>
  <si>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</si>
  <si>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</si>
  <si>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</si>
  <si>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</si>
  <si>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</si>
  <si>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</si>
  <si>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</si>
  <si>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</si>
  <si>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</si>
  <si>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</si>
  <si>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</si>
  <si>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</si>
  <si>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</si>
  <si>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</si>
  <si>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</si>
  <si>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</si>
  <si>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</si>
  <si>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</si>
  <si>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</si>
  <si>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</si>
  <si>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</si>
  <si>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</si>
  <si>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</si>
  <si>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</si>
  <si>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</si>
  <si>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</si>
  <si>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</si>
  <si>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</si>
  <si>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</si>
  <si>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</si>
  <si>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</si>
  <si>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</si>
  <si>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</si>
  <si>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</si>
  <si>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</si>
  <si>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</si>
  <si>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</si>
  <si>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</si>
  <si>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</si>
  <si>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</si>
  <si>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</si>
  <si>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</si>
  <si>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</si>
  <si>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</si>
  <si>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</si>
  <si>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</si>
  <si>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</si>
  <si>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</si>
  <si>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</si>
  <si>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</si>
  <si>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</si>
  <si>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</si>
  <si>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</si>
  <si>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</si>
  <si>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</si>
  <si>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</si>
  <si>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</si>
  <si>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</si>
  <si>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</si>
  <si>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</si>
  <si>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</si>
  <si>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</si>
  <si>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</si>
  <si>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</si>
  <si>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</si>
  <si>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</si>
  <si>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</si>
  <si>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</si>
  <si>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</si>
  <si>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</si>
  <si>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</si>
  <si>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</si>
  <si>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</si>
  <si>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</si>
  <si>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</si>
  <si>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</si>
  <si>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</si>
  <si>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</si>
  <si>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</si>
  <si>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</si>
  <si>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</si>
  <si>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</si>
  <si>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</si>
  <si>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</si>
  <si>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</si>
  <si>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</si>
  <si>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</si>
  <si>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</si>
  <si>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</si>
  <si>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</si>
  <si>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</si>
  <si>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</si>
  <si>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</si>
  <si>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</si>
  <si>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</si>
  <si>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</si>
  <si>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</si>
  <si>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</si>
  <si>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</si>
  <si>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</si>
  <si>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</si>
  <si>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</si>
  <si>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</si>
  <si>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</si>
  <si>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</si>
  <si>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</si>
  <si>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</si>
  <si>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</si>
  <si>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</si>
  <si>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</si>
  <si>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</si>
  <si>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</si>
  <si>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</si>
  <si>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</si>
  <si>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</si>
  <si>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</si>
  <si>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</si>
  <si>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</si>
  <si>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</si>
  <si>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</si>
  <si>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</si>
  <si>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</si>
  <si>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</si>
  <si>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</si>
  <si>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</si>
  <si>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</si>
  <si>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</si>
  <si>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</si>
  <si>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</si>
  <si>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</si>
  <si>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</si>
  <si>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</si>
  <si>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</si>
  <si>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</si>
  <si>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</si>
  <si>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</si>
  <si>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</si>
  <si>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</si>
  <si>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</si>
  <si>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</si>
  <si>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</si>
  <si>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</si>
  <si>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</si>
  <si>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</si>
  <si>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</si>
  <si>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</si>
  <si>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</si>
  <si>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</si>
  <si>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</si>
  <si>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</si>
  <si>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</si>
  <si>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</si>
  <si>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</si>
  <si>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</si>
  <si>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</si>
  <si>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</si>
  <si>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</si>
  <si>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</si>
  <si>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</si>
  <si>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</si>
  <si>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</si>
  <si>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</si>
  <si>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</si>
  <si>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</si>
  <si>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</si>
  <si>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</si>
  <si>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</si>
  <si>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</si>
  <si>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</si>
  <si>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</si>
  <si>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</si>
  <si>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</si>
  <si>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</si>
  <si>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</si>
  <si>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</si>
  <si>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</si>
  <si>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</si>
  <si>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</si>
  <si>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</si>
  <si>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</si>
  <si>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</si>
  <si>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</si>
  <si>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</si>
  <si>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</si>
  <si>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</si>
  <si>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</si>
  <si>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</si>
  <si>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</si>
  <si>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</si>
  <si>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</si>
  <si>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</si>
  <si>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</si>
  <si>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</si>
  <si>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</si>
  <si>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</si>
  <si>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</si>
  <si>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</si>
  <si>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</si>
  <si>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</si>
  <si>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</si>
  <si>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</si>
  <si>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</si>
  <si>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</si>
  <si>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</si>
  <si>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</si>
  <si>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</si>
  <si>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</si>
  <si>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</si>
  <si>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</si>
  <si>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</si>
  <si>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</si>
  <si>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</si>
  <si>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</si>
  <si>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</si>
  <si>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</si>
  <si>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</si>
  <si>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</si>
  <si>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</si>
  <si>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</si>
  <si>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</si>
  <si>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</si>
  <si>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</si>
  <si>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</si>
  <si>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</si>
  <si>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</si>
  <si>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</si>
  <si>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</si>
  <si>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</si>
  <si>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</si>
  <si>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</si>
  <si>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</si>
  <si>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</si>
  <si>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</si>
  <si>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</si>
  <si>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</si>
  <si>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</si>
  <si>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</si>
  <si>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</si>
  <si>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</si>
  <si>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</si>
  <si>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</si>
  <si>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</si>
  <si>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</si>
  <si>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</si>
  <si>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</si>
  <si>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</si>
  <si>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</si>
  <si>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</si>
  <si>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</si>
  <si>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</si>
  <si>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</si>
  <si>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</si>
  <si>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</si>
  <si>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</si>
  <si>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</si>
  <si>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</si>
  <si>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</si>
  <si>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</si>
  <si>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</si>
  <si>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</si>
  <si>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</si>
  <si>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</si>
  <si>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</si>
  <si>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</si>
  <si>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</si>
  <si>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</si>
  <si>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</si>
  <si>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</si>
  <si>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</si>
  <si>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</si>
  <si>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</si>
  <si>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</si>
  <si>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</si>
  <si>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</si>
  <si>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</si>
  <si>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</si>
  <si>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</si>
  <si>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</si>
  <si>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</si>
  <si>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</si>
  <si>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</si>
  <si>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</si>
  <si>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</si>
  <si>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</si>
  <si>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</si>
  <si>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</si>
  <si>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</si>
  <si>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</si>
  <si>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</si>
  <si>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</si>
  <si>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</si>
  <si>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</si>
  <si>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</si>
  <si>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</si>
  <si>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</si>
  <si>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</si>
  <si>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</si>
  <si>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</si>
  <si>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</si>
  <si>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</si>
  <si>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</si>
  <si>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</si>
  <si>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</si>
  <si>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</si>
  <si>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</si>
  <si>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</si>
  <si>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</si>
  <si>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</si>
  <si>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</si>
  <si>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</si>
  <si>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</si>
  <si>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</si>
  <si>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</si>
  <si>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</si>
  <si>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</si>
  <si>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</si>
  <si>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</si>
  <si>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</si>
  <si>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</si>
  <si>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</si>
  <si>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</si>
  <si>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</si>
  <si>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</si>
  <si>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</si>
  <si>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</si>
  <si>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</si>
  <si>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</si>
  <si>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</si>
  <si>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</si>
  <si>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</si>
  <si>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</si>
  <si>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</si>
  <si>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</si>
  <si>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</si>
  <si>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</si>
  <si>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</si>
  <si>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</si>
  <si>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</si>
  <si>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</si>
  <si>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</si>
  <si>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</si>
  <si>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</si>
  <si>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</si>
  <si>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</si>
  <si>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</si>
  <si>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</si>
  <si>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</si>
  <si>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</si>
  <si>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</si>
  <si>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</si>
  <si>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</si>
  <si>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</si>
  <si>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</si>
  <si>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</si>
  <si>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</si>
  <si>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</si>
  <si>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</si>
  <si>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</si>
  <si>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</si>
  <si>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</si>
  <si>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</si>
  <si>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</si>
  <si>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</si>
  <si>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</si>
  <si>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</si>
  <si>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</si>
  <si>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</si>
  <si>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</si>
  <si>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</si>
  <si>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</si>
  <si>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</si>
  <si>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</si>
  <si>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</si>
  <si>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</si>
  <si>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</si>
  <si>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</si>
  <si>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</si>
  <si>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</si>
  <si>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</si>
  <si>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</si>
  <si>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</si>
  <si>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</si>
  <si>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</si>
  <si>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</si>
  <si>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</si>
  <si>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</si>
  <si>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</si>
  <si>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</si>
  <si>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</si>
  <si>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</si>
  <si>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</si>
  <si>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</si>
  <si>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</si>
  <si>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</si>
  <si>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</si>
  <si>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</si>
  <si>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</si>
  <si>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</si>
  <si>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</si>
  <si>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</si>
  <si>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</si>
  <si>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</si>
  <si>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</si>
  <si>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</si>
  <si>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</si>
  <si>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</si>
  <si>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</si>
  <si>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</si>
  <si>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</si>
  <si>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</si>
  <si>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</si>
  <si>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</si>
  <si>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</si>
  <si>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</si>
  <si>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</si>
  <si>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</si>
  <si>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</si>
  <si>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</si>
  <si>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</si>
  <si>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</si>
  <si>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</si>
  <si>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</si>
  <si>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</si>
  <si>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</si>
  <si>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</si>
  <si>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</si>
  <si>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</si>
  <si>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</si>
  <si>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</si>
  <si>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</si>
  <si>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</si>
  <si>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</si>
  <si>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</si>
  <si>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</si>
  <si>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</si>
  <si>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</si>
  <si>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</si>
  <si>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</si>
  <si>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</si>
  <si>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</si>
  <si>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</si>
  <si>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</si>
  <si>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</si>
  <si>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</si>
  <si>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</si>
  <si>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</si>
  <si>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</si>
  <si>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</si>
  <si>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</si>
  <si>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</si>
  <si>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</si>
  <si>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</si>
  <si>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</si>
  <si>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</si>
  <si>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</si>
  <si>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</si>
  <si>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</si>
  <si>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</si>
  <si>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</si>
  <si>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</si>
  <si>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</si>
  <si>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</si>
  <si>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</si>
  <si>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</si>
  <si>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</si>
  <si>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</si>
  <si>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</si>
  <si>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</si>
  <si>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</si>
  <si>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</si>
  <si>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</si>
  <si>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</si>
  <si>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</si>
  <si>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</si>
  <si>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</si>
  <si>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</si>
  <si>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</si>
  <si>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</si>
  <si>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</si>
  <si>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</si>
  <si>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</si>
  <si>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</si>
  <si>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</si>
  <si>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</si>
  <si>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</si>
  <si>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</si>
  <si>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</si>
  <si>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</si>
  <si>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</si>
  <si>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</si>
  <si>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</si>
  <si>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</si>
  <si>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</si>
  <si>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</si>
  <si>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</si>
  <si>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</si>
  <si>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</si>
  <si>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</si>
  <si>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</si>
  <si>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</si>
  <si>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</si>
  <si>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</si>
  <si>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</si>
  <si>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</si>
  <si>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</si>
  <si>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</si>
  <si>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</si>
  <si>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</si>
  <si>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</si>
  <si>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</si>
  <si>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</si>
  <si>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</si>
  <si>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</si>
  <si>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</si>
  <si>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</si>
  <si>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</si>
  <si>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</si>
  <si>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</si>
  <si>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</si>
  <si>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</si>
  <si>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</si>
  <si>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</si>
  <si>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</si>
  <si>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</si>
  <si>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</si>
  <si>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</si>
  <si>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</si>
  <si>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</si>
  <si>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</si>
  <si>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</si>
  <si>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</si>
  <si>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</si>
  <si>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</si>
  <si>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</si>
  <si>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</si>
  <si>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</si>
  <si>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</si>
  <si>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</si>
  <si>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</si>
  <si>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</si>
  <si>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</si>
  <si>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</si>
  <si>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</si>
  <si>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</si>
  <si>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</si>
  <si>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</si>
  <si>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</si>
  <si>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</si>
  <si>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</si>
  <si>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</si>
  <si>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</si>
  <si>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</si>
  <si>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</si>
  <si>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</si>
  <si>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</si>
  <si>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</si>
  <si>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</si>
  <si>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</si>
  <si>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</si>
  <si>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</si>
  <si>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</si>
  <si>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</si>
  <si>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</si>
  <si>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</si>
  <si>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</si>
  <si>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</si>
  <si>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</si>
  <si>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</si>
  <si>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</si>
  <si>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</si>
  <si>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</si>
  <si>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</si>
  <si>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</si>
  <si>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</si>
  <si>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</si>
  <si>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</si>
  <si>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</si>
  <si>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</si>
  <si>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</si>
  <si>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</si>
  <si>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</si>
  <si>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</si>
  <si>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</si>
  <si>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</si>
  <si>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</si>
  <si>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</si>
  <si>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</si>
  <si>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</si>
  <si>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</si>
  <si>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</si>
  <si>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</si>
  <si>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</si>
  <si>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</si>
  <si>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</si>
  <si>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</si>
  <si>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</si>
  <si>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</si>
  <si>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</si>
  <si>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</si>
  <si>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</si>
  <si>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</si>
  <si>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</si>
  <si>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</si>
  <si>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</si>
  <si>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</si>
  <si>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</si>
  <si>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</si>
  <si>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</si>
  <si>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</si>
  <si>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</si>
  <si>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</si>
  <si>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</si>
  <si>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</si>
  <si>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</si>
  <si>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</si>
  <si>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</si>
  <si>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</si>
  <si>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</si>
  <si>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</si>
  <si>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</si>
  <si>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</si>
  <si>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</si>
  <si>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</si>
  <si>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</si>
  <si>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</si>
  <si>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</si>
  <si>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</si>
  <si>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</si>
  <si>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</si>
  <si>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</si>
  <si>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</si>
  <si>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</si>
  <si>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</si>
  <si>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</si>
  <si>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</si>
  <si>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</si>
  <si>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</si>
  <si>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</si>
  <si>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</si>
  <si>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</si>
  <si>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</si>
  <si>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</si>
  <si>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</si>
  <si>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</si>
  <si>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</si>
  <si>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</si>
  <si>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</si>
  <si>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</si>
  <si>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</si>
  <si>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</si>
  <si>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</si>
  <si>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</si>
  <si>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</si>
  <si>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</si>
  <si>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</si>
  <si>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</si>
  <si>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</si>
  <si>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</si>
  <si>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</si>
  <si>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</si>
  <si>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</si>
  <si>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</si>
  <si>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</si>
  <si>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</si>
  <si>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</si>
  <si>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</si>
  <si>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</si>
  <si>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</si>
  <si>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</si>
  <si>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</si>
  <si>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</si>
  <si>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</si>
  <si>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</si>
  <si>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</si>
  <si>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</si>
  <si>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</si>
  <si>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</si>
  <si>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</si>
  <si>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</si>
  <si>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</si>
  <si>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</si>
  <si>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</si>
  <si>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</si>
  <si>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</si>
  <si>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</si>
  <si>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</si>
  <si>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</si>
  <si>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</si>
  <si>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</si>
  <si>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</si>
  <si>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</si>
  <si>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</si>
  <si>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</si>
  <si>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</si>
  <si>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</si>
  <si>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</si>
  <si>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</si>
  <si>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</si>
  <si>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</si>
  <si>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</si>
  <si>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</si>
  <si>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</si>
  <si>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</si>
  <si>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</si>
  <si>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</si>
  <si>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</si>
  <si>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</si>
  <si>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</si>
  <si>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</si>
  <si>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</si>
  <si>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</si>
  <si>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</si>
  <si>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</si>
  <si>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</si>
  <si>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</si>
  <si>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</si>
  <si>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</si>
  <si>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</si>
  <si>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</si>
  <si>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</si>
  <si>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</si>
  <si>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</si>
  <si>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</si>
  <si>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</si>
  <si>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</si>
  <si>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</si>
  <si>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</si>
  <si>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</si>
  <si>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</si>
  <si>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</si>
  <si>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</si>
  <si>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</si>
  <si>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</si>
  <si>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</si>
  <si>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</si>
  <si>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</si>
  <si>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</si>
  <si>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</si>
  <si>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</si>
  <si>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</si>
  <si>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</si>
  <si>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</si>
  <si>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</si>
  <si>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</si>
  <si>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</si>
  <si>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</si>
  <si>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</si>
  <si>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</si>
  <si>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</si>
  <si>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</si>
  <si>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</si>
  <si>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</si>
  <si>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</si>
  <si>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</si>
  <si>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</si>
  <si>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</si>
  <si>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</si>
  <si>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</si>
  <si>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</si>
  <si>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</si>
  <si>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</si>
  <si>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</si>
  <si>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</si>
  <si>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</si>
  <si>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</si>
  <si>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</si>
  <si>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</si>
  <si>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</si>
  <si>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</si>
  <si>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</si>
  <si>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</si>
  <si>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</si>
  <si>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</si>
  <si>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</si>
  <si>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</si>
  <si>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</si>
  <si>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</si>
  <si>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</si>
  <si>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</si>
  <si>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</si>
  <si>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</si>
  <si>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</si>
  <si>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</si>
  <si>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</si>
  <si>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</si>
  <si>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</si>
  <si>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</si>
  <si>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</si>
  <si>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</si>
  <si>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</si>
  <si>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</si>
  <si>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</si>
  <si>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</si>
  <si>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</si>
  <si>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</si>
  <si>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</si>
  <si>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</si>
  <si>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</si>
  <si>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</si>
  <si>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</si>
  <si>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</si>
  <si>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</si>
  <si>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</si>
  <si>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</si>
  <si>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</si>
  <si>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</si>
  <si>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</si>
  <si>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</si>
  <si>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</si>
  <si>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</si>
  <si>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</si>
  <si>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</si>
  <si>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</si>
  <si>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</si>
  <si>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</si>
  <si>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</si>
  <si>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</si>
  <si>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</si>
  <si>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</si>
  <si>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</si>
  <si>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</si>
  <si>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</si>
  <si>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</si>
  <si>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</si>
  <si>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</si>
  <si>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</si>
  <si>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</si>
  <si>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</si>
  <si>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</si>
  <si>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</si>
  <si>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</si>
  <si>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</si>
  <si>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</si>
  <si>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</si>
  <si>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</si>
  <si>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</si>
  <si>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</si>
  <si>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</si>
  <si>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</si>
  <si>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</si>
  <si>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</si>
  <si>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</si>
  <si>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</si>
  <si>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</si>
  <si>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</si>
  <si>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</si>
  <si>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</si>
  <si>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</si>
  <si>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</si>
  <si>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</si>
  <si>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</si>
  <si>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</si>
  <si>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</si>
  <si>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</si>
  <si>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</si>
  <si>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</si>
  <si>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</si>
  <si>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</si>
  <si>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</si>
  <si>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</si>
  <si>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</si>
  <si>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</si>
  <si>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</si>
  <si>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</si>
  <si>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</si>
  <si>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</si>
  <si>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</si>
  <si>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</si>
  <si>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</si>
  <si>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</si>
  <si>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</si>
  <si>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</si>
  <si>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</si>
  <si>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</si>
  <si>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</si>
  <si>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</si>
  <si>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</si>
  <si>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</si>
  <si>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</si>
  <si>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</si>
  <si>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</si>
  <si>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</si>
  <si>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</si>
  <si>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</si>
  <si>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</si>
  <si>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</si>
  <si>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</si>
  <si>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</si>
  <si>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</si>
  <si>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</si>
  <si>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</si>
  <si>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</si>
  <si>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</si>
  <si>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</si>
  <si>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</si>
  <si>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</si>
  <si>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</si>
  <si>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</si>
  <si>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</si>
  <si>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</si>
  <si>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</si>
  <si>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</si>
  <si>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</si>
  <si>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</si>
  <si>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</si>
  <si>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</si>
  <si>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</si>
  <si>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</si>
  <si>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</si>
  <si>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</si>
  <si>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</si>
  <si>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</si>
  <si>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</si>
  <si>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</si>
  <si>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</si>
  <si>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</si>
  <si>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</si>
  <si>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</si>
  <si>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</si>
  <si>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</si>
  <si>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</si>
  <si>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</si>
  <si>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</si>
  <si>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</si>
  <si>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</si>
  <si>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</si>
  <si>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</si>
  <si>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</si>
  <si>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</si>
  <si>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</si>
  <si>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</si>
  <si>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</si>
  <si>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</si>
  <si>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</si>
  <si>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</si>
  <si>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</si>
  <si>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</si>
  <si>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</si>
  <si>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</si>
  <si>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</si>
  <si>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</si>
  <si>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</si>
  <si>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</si>
  <si>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</si>
  <si>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</si>
  <si>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</si>
  <si>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</si>
  <si>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</si>
  <si>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</si>
  <si>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</si>
  <si>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</si>
  <si>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</si>
  <si>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</si>
  <si>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</si>
  <si>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</si>
  <si>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</si>
  <si>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</si>
  <si>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</si>
  <si>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</si>
  <si>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</si>
  <si>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</si>
  <si>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</si>
  <si>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</si>
  <si>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</si>
  <si>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</si>
  <si>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</si>
  <si>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</si>
  <si>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</si>
  <si>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</si>
  <si>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</si>
  <si>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</si>
  <si>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</si>
  <si>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</si>
  <si>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</si>
  <si>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</si>
  <si>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</si>
  <si>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</si>
  <si>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</si>
  <si>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</si>
  <si>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</si>
  <si>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</si>
  <si>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</si>
  <si>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</si>
  <si>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</si>
  <si>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</si>
  <si>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</si>
  <si>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</si>
  <si>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</si>
  <si>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</si>
  <si>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</si>
  <si>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</si>
  <si>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</si>
  <si>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</si>
  <si>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</si>
  <si>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</si>
  <si>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</si>
  <si>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</si>
  <si>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</si>
  <si>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</si>
  <si>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</si>
  <si>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</si>
  <si>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</si>
  <si>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</si>
  <si>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</si>
  <si>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</si>
  <si>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</si>
  <si>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</si>
  <si>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</si>
  <si>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</si>
  <si>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</si>
  <si>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</si>
  <si>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</si>
  <si>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</si>
  <si>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</si>
  <si>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</si>
  <si>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</si>
  <si>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</si>
  <si>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</si>
  <si>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</si>
  <si>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</si>
  <si>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</si>
  <si>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</si>
  <si>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</si>
  <si>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</si>
  <si>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</si>
  <si>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</si>
  <si>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</si>
  <si>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</si>
  <si>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</si>
  <si>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</si>
  <si>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</si>
  <si>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</si>
  <si>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</si>
  <si>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</si>
  <si>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</si>
  <si>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</si>
  <si>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</si>
  <si>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</si>
  <si>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</si>
  <si>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</si>
  <si>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</si>
  <si>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</si>
  <si>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</si>
  <si>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</si>
  <si>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</si>
  <si>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</si>
  <si>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</si>
  <si>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</si>
  <si>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</si>
  <si>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</si>
  <si>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</si>
  <si>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</si>
  <si>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</si>
  <si>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</si>
  <si>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</si>
  <si>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</si>
  <si>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</si>
  <si>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</si>
  <si>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</si>
  <si>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</si>
  <si>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</si>
  <si>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</si>
  <si>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</si>
  <si>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</si>
  <si>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</si>
  <si>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</si>
  <si>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</si>
  <si>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</si>
  <si>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</si>
  <si>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</si>
  <si>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</si>
  <si>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</si>
  <si>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</si>
  <si>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</si>
  <si>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</si>
  <si>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</si>
  <si>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</si>
  <si>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</si>
  <si>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</si>
  <si>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</si>
  <si>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</si>
  <si>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</si>
  <si>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</si>
  <si>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</si>
  <si>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</si>
  <si>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</si>
  <si>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</si>
  <si>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</si>
  <si>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</si>
  <si>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</si>
  <si>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</si>
  <si>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</si>
  <si>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</si>
  <si>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</si>
  <si>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</si>
  <si>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</si>
  <si>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</si>
  <si>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</si>
  <si>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</si>
  <si>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</si>
  <si>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</si>
  <si>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</si>
  <si>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</si>
  <si>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</si>
  <si>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</si>
  <si>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</si>
  <si>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</si>
  <si>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</si>
  <si>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</si>
  <si>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</si>
  <si>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</si>
  <si>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</si>
  <si>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</si>
  <si>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</si>
  <si>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</si>
  <si>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</si>
  <si>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</si>
  <si>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</si>
  <si>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</si>
  <si>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</si>
  <si>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</si>
  <si>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</si>
  <si>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</si>
  <si>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</si>
  <si>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</si>
  <si>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</si>
  <si>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</si>
  <si>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</si>
  <si>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</si>
  <si>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</si>
  <si>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</si>
  <si>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</si>
  <si>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</si>
  <si>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</si>
  <si>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</si>
  <si>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</si>
  <si>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</si>
  <si>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</si>
  <si>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</si>
  <si>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</si>
  <si>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</si>
  <si>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</si>
  <si>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</si>
  <si>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</si>
  <si>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</si>
  <si>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</si>
  <si>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</si>
  <si>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</si>
  <si>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</si>
  <si>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</si>
  <si>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</si>
  <si>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</si>
  <si>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</si>
  <si>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</si>
  <si>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</si>
  <si>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</si>
  <si>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</si>
  <si>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</si>
  <si>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</si>
  <si>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</si>
  <si>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</si>
  <si>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</si>
  <si>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</si>
  <si>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</si>
  <si>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</si>
  <si>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</si>
  <si>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</si>
  <si>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</si>
  <si>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</si>
  <si>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</si>
  <si>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</si>
  <si>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</si>
  <si>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</si>
  <si>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</si>
  <si>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</si>
  <si>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</si>
  <si>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</si>
  <si>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</si>
  <si>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</si>
  <si>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</si>
  <si>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</si>
  <si>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</si>
  <si>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</si>
  <si>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</si>
  <si>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</si>
  <si>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</si>
  <si>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</si>
  <si>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</si>
  <si>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</si>
  <si>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</si>
  <si>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</si>
  <si>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</si>
  <si>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</si>
  <si>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</si>
  <si>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</si>
  <si>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</si>
  <si>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</si>
  <si>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</si>
  <si>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</si>
  <si>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</si>
  <si>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</si>
  <si>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</si>
  <si>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</si>
  <si>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</si>
  <si>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</si>
  <si>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</si>
  <si>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</si>
  <si>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</si>
  <si>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</si>
  <si>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</si>
  <si>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</si>
  <si>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</si>
  <si>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</si>
  <si>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</si>
  <si>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</si>
  <si>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</si>
  <si>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</si>
  <si>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</si>
  <si>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</si>
  <si>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</si>
  <si>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</si>
  <si>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</si>
  <si>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</si>
  <si>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</si>
  <si>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</si>
  <si>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</si>
  <si>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</si>
  <si>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</si>
  <si>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</si>
  <si>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</si>
  <si>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</si>
  <si>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</si>
  <si>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</si>
  <si>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</si>
  <si>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</si>
  <si>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</si>
  <si>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</si>
  <si>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</si>
  <si>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</si>
  <si>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</si>
  <si>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</si>
  <si>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</si>
  <si>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</si>
  <si>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</si>
  <si>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</si>
  <si>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</si>
  <si>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</si>
  <si>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</si>
  <si>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</si>
  <si>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</si>
  <si>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</si>
  <si>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</si>
  <si>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</si>
  <si>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</si>
  <si>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</si>
  <si>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</si>
  <si>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</si>
  <si>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</si>
  <si>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</si>
  <si>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</si>
  <si>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</si>
  <si>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</si>
  <si>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</si>
  <si>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</si>
  <si>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</si>
  <si>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</si>
  <si>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</si>
  <si>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</si>
  <si>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</si>
  <si>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</si>
  <si>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</si>
  <si>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</si>
  <si>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</si>
  <si>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</si>
  <si>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</si>
  <si>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</si>
  <si>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</si>
  <si>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</si>
  <si>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</si>
  <si>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</si>
  <si>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</si>
  <si>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</si>
  <si>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</si>
  <si>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</si>
  <si>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</si>
  <si>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</si>
  <si>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</si>
  <si>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</si>
  <si>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</si>
  <si>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</si>
  <si>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</si>
  <si>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</si>
  <si>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</si>
  <si>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</si>
  <si>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</si>
  <si>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</si>
  <si>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</si>
  <si>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</si>
  <si>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</si>
  <si>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</si>
  <si>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</si>
  <si>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</si>
  <si>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</si>
  <si>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</si>
  <si>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</si>
  <si>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</si>
  <si>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</si>
  <si>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</si>
  <si>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</si>
  <si>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</si>
  <si>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</si>
  <si>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</si>
  <si>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</si>
  <si>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</si>
  <si>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</si>
  <si>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</si>
  <si>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</si>
  <si>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</si>
  <si>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</si>
  <si>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</si>
  <si>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</si>
  <si>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</si>
  <si>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</si>
  <si>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</si>
  <si>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</si>
  <si>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</si>
  <si>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</si>
  <si>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</si>
  <si>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</si>
  <si>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</si>
  <si>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</si>
  <si>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</si>
  <si>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</si>
  <si>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</si>
  <si>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</si>
  <si>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</si>
  <si>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</si>
  <si>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</si>
  <si>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</si>
  <si>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</si>
  <si>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</si>
  <si>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</si>
  <si>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</si>
  <si>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</si>
  <si>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</si>
  <si>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</si>
  <si>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</si>
  <si>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</si>
  <si>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</si>
  <si>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</si>
  <si>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</si>
  <si>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</si>
  <si>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</si>
  <si>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</si>
  <si>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</si>
  <si>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</si>
  <si>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</si>
  <si>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</si>
  <si>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</si>
  <si>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</si>
  <si>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</si>
  <si>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</si>
  <si>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</si>
  <si>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</si>
  <si>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</si>
  <si>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</si>
  <si>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</si>
  <si>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</si>
  <si>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</si>
  <si>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</si>
  <si>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</si>
  <si>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</si>
  <si>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</si>
  <si>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</si>
  <si>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</si>
  <si>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</si>
  <si>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</si>
  <si>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</si>
  <si>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</si>
  <si>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</si>
  <si>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</si>
  <si>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</si>
  <si>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</si>
  <si>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</si>
  <si>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</si>
  <si>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</si>
  <si>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</si>
  <si>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</si>
  <si>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</si>
  <si>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</si>
  <si>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</si>
  <si>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</si>
  <si>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</si>
  <si>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</si>
  <si>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</si>
  <si>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</si>
  <si>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</si>
  <si>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</si>
  <si>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</si>
  <si>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</si>
  <si>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</si>
  <si>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</si>
  <si>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</si>
  <si>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</si>
  <si>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</si>
  <si>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</si>
  <si>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</si>
  <si>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</si>
  <si>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</si>
  <si>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</si>
  <si>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</si>
  <si>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</si>
  <si>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</si>
  <si>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</si>
  <si>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</si>
  <si>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</si>
  <si>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</si>
  <si>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</si>
  <si>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</si>
  <si>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</si>
  <si>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</si>
  <si>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</si>
  <si>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</si>
  <si>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</si>
  <si>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</si>
  <si>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</si>
  <si>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</si>
  <si>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</si>
  <si>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</si>
  <si>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</si>
  <si>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</si>
  <si>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</si>
  <si>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</si>
  <si>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</si>
  <si>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</si>
  <si>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</si>
  <si>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</si>
  <si>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</si>
  <si>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</si>
  <si>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</si>
  <si>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</si>
  <si>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</si>
  <si>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</si>
  <si>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</si>
  <si>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</si>
  <si>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</si>
  <si>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</si>
  <si>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</si>
  <si>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</si>
  <si>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</si>
  <si>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</si>
  <si>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</si>
  <si>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</si>
  <si>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</si>
  <si>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</si>
  <si>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</si>
  <si>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</si>
  <si>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</si>
  <si>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</si>
  <si>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</si>
  <si>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</si>
  <si>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</si>
  <si>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</si>
  <si>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</si>
  <si>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</si>
  <si>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</si>
  <si>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</si>
  <si>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</si>
  <si>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</si>
  <si>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</si>
  <si>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</si>
  <si>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</si>
  <si>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</si>
  <si>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</si>
  <si>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</si>
  <si>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</si>
  <si>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</si>
  <si>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</si>
  <si>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</si>
  <si>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</si>
  <si>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</si>
  <si>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</si>
  <si>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</si>
  <si>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</si>
  <si>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</si>
  <si>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</si>
  <si>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</si>
  <si>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</si>
  <si>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</si>
  <si>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</si>
  <si>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</si>
  <si>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</si>
  <si>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</si>
  <si>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</si>
  <si>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</si>
  <si>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</si>
  <si>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</si>
  <si>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</si>
  <si>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</si>
  <si>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</si>
  <si>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</si>
  <si>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</si>
  <si>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</si>
  <si>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</si>
  <si>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</si>
  <si>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</si>
  <si>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</si>
  <si>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</si>
  <si>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</si>
  <si>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</si>
  <si>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</si>
  <si>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</si>
  <si>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</si>
  <si>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</si>
  <si>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</si>
  <si>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</si>
  <si>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</si>
  <si>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</si>
  <si>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</si>
  <si>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</si>
  <si>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</si>
  <si>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</si>
  <si>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</si>
  <si>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</si>
  <si>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</si>
  <si>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</si>
  <si>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</si>
  <si>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</si>
  <si>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</si>
  <si>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</si>
  <si>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</si>
  <si>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</si>
  <si>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</si>
  <si>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</si>
  <si>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</si>
  <si>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</si>
  <si>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</si>
  <si>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</si>
  <si>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</si>
  <si>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</si>
  <si>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</si>
  <si>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</si>
  <si>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</si>
  <si>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</si>
  <si>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</si>
  <si>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</si>
  <si>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</si>
  <si>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</si>
  <si>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</si>
  <si>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</si>
  <si>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</si>
  <si>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</si>
  <si>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</si>
  <si>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</si>
  <si>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</si>
  <si>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</si>
  <si>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</si>
  <si>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</si>
  <si>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</si>
  <si>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</si>
  <si>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</si>
  <si>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</si>
  <si>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</si>
  <si>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</si>
  <si>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</si>
  <si>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</si>
  <si>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</si>
  <si>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</si>
  <si>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</si>
  <si>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</si>
  <si>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</si>
  <si>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</si>
  <si>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</si>
  <si>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</si>
  <si>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</si>
  <si>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</si>
  <si>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</si>
  <si>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</si>
  <si>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</si>
  <si>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</si>
  <si>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</si>
  <si>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</si>
  <si>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</si>
  <si>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</si>
  <si>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</si>
  <si>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</si>
  <si>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</si>
  <si>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</si>
  <si>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</si>
  <si>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</si>
  <si>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</si>
  <si>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</si>
  <si>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</si>
  <si>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</si>
  <si>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</si>
  <si>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</si>
  <si>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</si>
  <si>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</si>
  <si>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</si>
  <si>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</si>
  <si>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</si>
  <si>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</si>
  <si>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</si>
  <si>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</si>
  <si>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</si>
  <si>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</si>
  <si>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</si>
  <si>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</si>
  <si>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</si>
  <si>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</si>
  <si>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</si>
  <si>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</si>
  <si>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</si>
  <si>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</si>
  <si>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</si>
  <si>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</si>
  <si>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</si>
  <si>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</si>
  <si>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</si>
  <si>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</si>
  <si>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</si>
  <si>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</si>
  <si>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</si>
  <si>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</si>
  <si>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</si>
  <si>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</si>
  <si>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</si>
  <si>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</si>
  <si>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</si>
  <si>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</si>
  <si>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</si>
  <si>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</si>
  <si>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</si>
  <si>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</si>
  <si>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</si>
  <si>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</si>
  <si>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</si>
  <si>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</si>
  <si>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</si>
  <si>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</si>
  <si>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</si>
  <si>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</si>
  <si>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</si>
  <si>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</si>
  <si>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</si>
  <si>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</si>
  <si>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</si>
  <si>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</si>
  <si>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</si>
  <si>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</si>
  <si>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</si>
  <si>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</si>
  <si>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</si>
  <si>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</si>
  <si>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</si>
  <si>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</si>
  <si>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</si>
  <si>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</si>
  <si>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</si>
  <si>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</si>
  <si>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</si>
  <si>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</si>
  <si>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</si>
  <si>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</si>
  <si>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</si>
  <si>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</si>
  <si>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</si>
  <si>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</si>
  <si>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</si>
  <si>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</si>
  <si>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</si>
  <si>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</si>
  <si>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</si>
  <si>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</si>
  <si>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</si>
  <si>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</si>
  <si>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</si>
  <si>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</si>
  <si>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</si>
  <si>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</si>
  <si>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</si>
  <si>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</si>
  <si>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</si>
  <si>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</si>
  <si>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</si>
  <si>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</si>
  <si>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</si>
  <si>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</si>
  <si>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</si>
  <si>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</si>
  <si>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</si>
  <si>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</si>
  <si>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</si>
  <si>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</si>
  <si>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</si>
  <si>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</si>
  <si>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</si>
  <si>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</si>
  <si>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</si>
  <si>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</si>
  <si>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</si>
  <si>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</si>
  <si>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</si>
  <si>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</si>
  <si>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</si>
  <si>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</si>
  <si>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</si>
  <si>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</si>
  <si>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</si>
  <si>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</si>
  <si>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</si>
  <si>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</si>
  <si>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</si>
  <si>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</si>
  <si>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</si>
  <si>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</si>
  <si>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</si>
  <si>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</si>
  <si>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</si>
  <si>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</si>
  <si>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</si>
  <si>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</si>
  <si>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</si>
  <si>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</si>
  <si>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</si>
  <si>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</si>
  <si>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</si>
  <si>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</si>
  <si>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</si>
  <si>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</si>
  <si>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</si>
  <si>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</si>
  <si>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</si>
  <si>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</si>
  <si>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</si>
  <si>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</si>
  <si>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</si>
  <si>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</si>
  <si>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</si>
  <si>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</si>
  <si>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</si>
  <si>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</si>
  <si>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</si>
  <si>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</si>
  <si>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</si>
  <si>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</si>
  <si>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</si>
  <si>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</si>
  <si>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</si>
  <si>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</si>
  <si>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</si>
  <si>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</si>
  <si>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</si>
  <si>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</si>
  <si>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</si>
  <si>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</si>
  <si>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</si>
  <si>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</si>
  <si>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</si>
  <si>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</si>
  <si>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</si>
  <si>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</si>
  <si>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</si>
  <si>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</si>
  <si>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</si>
  <si>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</si>
  <si>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</si>
  <si>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</si>
  <si>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</si>
  <si>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</si>
  <si>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</si>
  <si>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</si>
  <si>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</si>
  <si>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</si>
  <si>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</si>
  <si>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</si>
  <si>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</si>
  <si>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</si>
  <si>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</si>
  <si>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</si>
  <si>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</si>
  <si>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</si>
  <si>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</si>
  <si>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</si>
  <si>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</si>
  <si>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</si>
  <si>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</si>
  <si>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</si>
  <si>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</si>
  <si>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</si>
  <si>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</si>
  <si>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</si>
  <si>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NARIÑO VERDE</t>
  </si>
  <si>
    <t>GEOVANNY ISAIAS BOLAÑOS ERASO</t>
  </si>
  <si>
    <t>CRA10  No 18A 58  B/ EL RECUERDO PASTO  (N)</t>
  </si>
  <si>
    <t>7364764-3152542412-3116039717</t>
  </si>
  <si>
    <t>fusenpro233@gmail.com</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</si>
  <si>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</si>
  <si>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</si>
  <si>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C-18-2019B</t>
  </si>
  <si>
    <t>DISEÑAR Y EJECUTAR PROYECTOS   DE ATENCIÓN INTEGRAL A LA PRIMERA INFANCIA ESPECIALMENTE A MADRES LACTANTES, GESTANTES NIÑAS Y NIÑOS DE CERO  A  5  AÑOS  DE FAMILIAS EN CONDICIÓN DE VULNERABILIDAD  EN LOS MUNICIPIOS DE TABLON DE GOMEZ, SAN BERNARDO, ALBAN (SAN JOSE ) Y BUESACO -NARIÑO</t>
  </si>
  <si>
    <t>CORPORACION INTERNACIONAL INIA</t>
  </si>
  <si>
    <t>011-2018B</t>
  </si>
  <si>
    <t>DISEÑAR, ELABORAR, IMPLEMENTAR Y EFECTUAR EL SEGUIMIENTO AL PROYECTO PEDAGÓGICO CON FUNDAMENTOS TÉCNICOS Y TEÓRICOS, POLÍTICOS Y DE GESTIÓN DE LA POLÍTICA PUBLICA DE ATENCIÓN INTEGRAL A LA PRIMERA INFANCIA EN LOS MUNICIPIOS DE TABLON DE GOMEZ, SAN BERNARDO, ALBAN (SAN JOSE ) (NARIÑO)</t>
  </si>
  <si>
    <t>FUNDACION PARA LA PROMOCION DEL DESARROLLO SOSTEBLE</t>
  </si>
  <si>
    <t>036-2018B</t>
  </si>
  <si>
    <t>DISEÑAR Y EJECUTAR PROYECTOS   DE ATENCIÓN INTEGRAL A LA PRIMERA INFANCIA ESPECIALMENTE A MADRES LACTANTES, GESTANTES NIÑAS Y NIÑOS DE CERO  A  5  AÑOS  DE FAMILIAS EN CONDICIÓN DE VULNERABILIDAD  EN LOS MUNICIPIOS DE SAN BERNARDO, ALBAN, TABLON DE GOMEZ, BUESACO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</si>
</sst>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A48" sqref="A48:O50"/>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4" t="s">
        <v>2693</v>
      </c>
      <c r="D15" s="35"/>
      <c r="E15" s="35"/>
      <c r="F15" s="5"/>
      <c r="G15" s="32" t="s">
        <v>1168</v>
      </c>
      <c r="H15" s="102" t="s">
        <v>110</v>
      </c>
      <c r="I15" s="32" t="s">
        <v>2624</v>
      </c>
      <c r="J15" s="107" t="s">
        <v>2626</v>
      </c>
      <c r="L15" s="222" t="s">
        <v>8</v>
      </c>
      <c r="M15" s="222"/>
      <c r="N15" s="126"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8">
        <v>900916233</v>
      </c>
      <c r="C20" s="5"/>
      <c r="D20" s="72"/>
      <c r="E20" s="5"/>
      <c r="F20" s="5"/>
      <c r="G20" s="5"/>
      <c r="H20" s="241"/>
      <c r="I20" s="147" t="s">
        <v>110</v>
      </c>
      <c r="J20" s="148" t="s">
        <v>519</v>
      </c>
      <c r="K20" s="149">
        <v>651623328</v>
      </c>
      <c r="L20" s="150">
        <v>44193</v>
      </c>
      <c r="M20" s="150">
        <v>44561</v>
      </c>
      <c r="N20" s="133">
        <f>+(M20-L20)/30</f>
        <v>12.266666666666667</v>
      </c>
      <c r="O20" s="136"/>
      <c r="U20" s="132"/>
      <c r="V20" s="104">
        <f ca="1">NOW()</f>
        <v>44193.507283101855</v>
      </c>
      <c r="W20" s="104">
        <f ca="1">NOW()</f>
        <v>44193.507283101855</v>
      </c>
    </row>
    <row r="21" spans="1:23" ht="30" customHeight="1" outlineLevel="1">
      <c r="A21" s="9"/>
      <c r="B21" s="70"/>
      <c r="C21" s="5"/>
      <c r="D21" s="5"/>
      <c r="E21" s="5"/>
      <c r="F21" s="5"/>
      <c r="G21" s="5"/>
      <c r="H21" s="69"/>
      <c r="I21" s="147" t="s">
        <v>110</v>
      </c>
      <c r="J21" s="148" t="s">
        <v>774</v>
      </c>
      <c r="K21" s="149"/>
      <c r="L21" s="150">
        <v>44193</v>
      </c>
      <c r="M21" s="150">
        <v>44561</v>
      </c>
      <c r="N21" s="133">
        <f t="shared" ref="N21:N35" si="0">+(M21-L21)/30</f>
        <v>12.266666666666667</v>
      </c>
      <c r="O21" s="137"/>
    </row>
    <row r="22" spans="1:23" ht="30" customHeight="1" outlineLevel="1">
      <c r="A22" s="9"/>
      <c r="B22" s="70"/>
      <c r="C22" s="5"/>
      <c r="D22" s="5"/>
      <c r="E22" s="5"/>
      <c r="F22" s="5"/>
      <c r="G22" s="5"/>
      <c r="H22" s="69"/>
      <c r="I22" s="147"/>
      <c r="J22" s="148"/>
      <c r="K22" s="149"/>
      <c r="L22" s="150"/>
      <c r="M22" s="150"/>
      <c r="N22" s="134">
        <f t="shared" ref="N22:N33" si="1">+(M22-L22)/30</f>
        <v>0</v>
      </c>
      <c r="O22" s="137"/>
    </row>
    <row r="23" spans="1:23" ht="30" customHeight="1" outlineLevel="1">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c r="A24" s="9"/>
      <c r="B24" s="100"/>
      <c r="C24" s="21"/>
      <c r="D24" s="21"/>
      <c r="E24" s="21"/>
      <c r="F24" s="5"/>
      <c r="G24" s="5"/>
      <c r="H24" s="69"/>
      <c r="I24" s="147"/>
      <c r="J24" s="148"/>
      <c r="K24" s="149"/>
      <c r="L24" s="150"/>
      <c r="M24" s="150"/>
      <c r="N24" s="134">
        <f t="shared" si="1"/>
        <v>0</v>
      </c>
      <c r="O24" s="137"/>
    </row>
    <row r="25" spans="1:23" ht="30" customHeight="1" outlineLevel="1">
      <c r="A25" s="9"/>
      <c r="B25" s="100"/>
      <c r="C25" s="21"/>
      <c r="D25" s="21"/>
      <c r="E25" s="21"/>
      <c r="F25" s="5"/>
      <c r="G25" s="5"/>
      <c r="H25" s="69"/>
      <c r="I25" s="147"/>
      <c r="J25" s="148"/>
      <c r="K25" s="149"/>
      <c r="L25" s="150"/>
      <c r="M25" s="150"/>
      <c r="N25" s="134">
        <f t="shared" si="1"/>
        <v>0</v>
      </c>
      <c r="O25" s="137"/>
    </row>
    <row r="26" spans="1:23" ht="30" customHeight="1" outlineLevel="1">
      <c r="A26" s="9"/>
      <c r="B26" s="100"/>
      <c r="C26" s="21"/>
      <c r="D26" s="21"/>
      <c r="E26" s="21"/>
      <c r="F26" s="5"/>
      <c r="G26" s="5"/>
      <c r="H26" s="69"/>
      <c r="I26" s="147"/>
      <c r="J26" s="148"/>
      <c r="K26" s="149"/>
      <c r="L26" s="150"/>
      <c r="M26" s="150"/>
      <c r="N26" s="134">
        <f t="shared" si="1"/>
        <v>0</v>
      </c>
      <c r="O26" s="137"/>
    </row>
    <row r="27" spans="1:23" ht="30" customHeight="1" outlineLevel="1">
      <c r="A27" s="9"/>
      <c r="B27" s="100"/>
      <c r="C27" s="21"/>
      <c r="D27" s="21"/>
      <c r="E27" s="21"/>
      <c r="F27" s="5"/>
      <c r="G27" s="5"/>
      <c r="H27" s="69"/>
      <c r="I27" s="147"/>
      <c r="J27" s="148"/>
      <c r="K27" s="149"/>
      <c r="L27" s="150"/>
      <c r="M27" s="150"/>
      <c r="N27" s="134">
        <f t="shared" si="1"/>
        <v>0</v>
      </c>
      <c r="O27" s="137"/>
    </row>
    <row r="28" spans="1:23" ht="30" customHeight="1" outlineLevel="1">
      <c r="A28" s="9"/>
      <c r="B28" s="100"/>
      <c r="C28" s="21"/>
      <c r="D28" s="21"/>
      <c r="E28" s="21"/>
      <c r="F28" s="5"/>
      <c r="G28" s="5"/>
      <c r="H28" s="69"/>
      <c r="I28" s="147"/>
      <c r="J28" s="148"/>
      <c r="K28" s="149"/>
      <c r="L28" s="150"/>
      <c r="M28" s="150"/>
      <c r="N28" s="134">
        <f t="shared" si="1"/>
        <v>0</v>
      </c>
      <c r="O28" s="137"/>
    </row>
    <row r="29" spans="1:23" ht="30" customHeight="1" outlineLevel="1">
      <c r="A29" s="9"/>
      <c r="B29" s="70"/>
      <c r="C29" s="5"/>
      <c r="D29" s="5"/>
      <c r="E29" s="5"/>
      <c r="F29" s="5"/>
      <c r="G29" s="5"/>
      <c r="H29" s="69"/>
      <c r="I29" s="147"/>
      <c r="J29" s="148"/>
      <c r="K29" s="149"/>
      <c r="L29" s="150"/>
      <c r="M29" s="150"/>
      <c r="N29" s="134">
        <f t="shared" si="1"/>
        <v>0</v>
      </c>
      <c r="O29" s="137"/>
    </row>
    <row r="30" spans="1:23" ht="30" customHeight="1" outlineLevel="1">
      <c r="A30" s="9"/>
      <c r="B30" s="70"/>
      <c r="C30" s="5"/>
      <c r="D30" s="5"/>
      <c r="E30" s="5"/>
      <c r="F30" s="5"/>
      <c r="G30" s="5"/>
      <c r="H30" s="69"/>
      <c r="I30" s="147"/>
      <c r="J30" s="148"/>
      <c r="K30" s="149"/>
      <c r="L30" s="150"/>
      <c r="M30" s="150"/>
      <c r="N30" s="134">
        <f t="shared" si="1"/>
        <v>0</v>
      </c>
      <c r="O30" s="137"/>
    </row>
    <row r="31" spans="1:23" ht="30" customHeight="1" outlineLevel="1">
      <c r="A31" s="9"/>
      <c r="B31" s="70"/>
      <c r="C31" s="5"/>
      <c r="D31" s="5"/>
      <c r="E31" s="5"/>
      <c r="F31" s="5"/>
      <c r="G31" s="5"/>
      <c r="H31" s="69"/>
      <c r="I31" s="147"/>
      <c r="J31" s="148"/>
      <c r="K31" s="149"/>
      <c r="L31" s="150"/>
      <c r="M31" s="150"/>
      <c r="N31" s="134">
        <f t="shared" si="1"/>
        <v>0</v>
      </c>
      <c r="O31" s="137"/>
    </row>
    <row r="32" spans="1:23" ht="30" customHeight="1" outlineLevel="1">
      <c r="A32" s="9"/>
      <c r="B32" s="70"/>
      <c r="C32" s="5"/>
      <c r="D32" s="5"/>
      <c r="E32" s="5"/>
      <c r="F32" s="5"/>
      <c r="G32" s="5"/>
      <c r="H32" s="69"/>
      <c r="I32" s="147"/>
      <c r="J32" s="148"/>
      <c r="K32" s="149"/>
      <c r="L32" s="150"/>
      <c r="M32" s="150"/>
      <c r="N32" s="134">
        <f t="shared" si="1"/>
        <v>0</v>
      </c>
      <c r="O32" s="137"/>
    </row>
    <row r="33" spans="1:16" ht="30" customHeight="1" outlineLevel="1">
      <c r="A33" s="9"/>
      <c r="B33" s="70"/>
      <c r="C33" s="5"/>
      <c r="D33" s="5"/>
      <c r="E33" s="5"/>
      <c r="F33" s="5"/>
      <c r="G33" s="5"/>
      <c r="H33" s="69"/>
      <c r="I33" s="147"/>
      <c r="J33" s="148"/>
      <c r="K33" s="149"/>
      <c r="L33" s="150"/>
      <c r="M33" s="150"/>
      <c r="N33" s="134">
        <f t="shared" si="1"/>
        <v>0</v>
      </c>
      <c r="O33" s="137"/>
    </row>
    <row r="34" spans="1:16" ht="30" customHeight="1" outlineLevel="1">
      <c r="A34" s="9"/>
      <c r="B34" s="70"/>
      <c r="C34" s="5"/>
      <c r="D34" s="5"/>
      <c r="E34" s="5"/>
      <c r="F34" s="5"/>
      <c r="G34" s="5"/>
      <c r="H34" s="69"/>
      <c r="I34" s="147"/>
      <c r="J34" s="148"/>
      <c r="K34" s="149"/>
      <c r="L34" s="150"/>
      <c r="M34" s="150"/>
      <c r="N34" s="134">
        <f t="shared" si="0"/>
        <v>0</v>
      </c>
      <c r="O34" s="137"/>
    </row>
    <row r="35" spans="1:16" ht="30" customHeight="1" outlineLevel="1">
      <c r="A35" s="9"/>
      <c r="B35" s="70"/>
      <c r="C35" s="5"/>
      <c r="D35" s="5"/>
      <c r="E35" s="5"/>
      <c r="F35" s="5"/>
      <c r="G35" s="5"/>
      <c r="H35" s="69"/>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DE SERVICIOS INTEGRALES PARA EL PROGRESO SOCIAL</v>
      </c>
      <c r="C38" s="236"/>
      <c r="D38" s="236"/>
      <c r="E38" s="236"/>
      <c r="F38" s="236"/>
      <c r="G38" s="5"/>
      <c r="H38" s="130"/>
      <c r="I38" s="245" t="s">
        <v>7</v>
      </c>
      <c r="J38" s="245"/>
      <c r="K38" s="245"/>
      <c r="L38" s="245"/>
      <c r="M38" s="245"/>
      <c r="N38" s="245"/>
      <c r="O38" s="131"/>
    </row>
    <row r="39" spans="1:16" ht="42.9" customHeight="1" thickBot="1">
      <c r="A39" s="10"/>
      <c r="B39" s="11"/>
      <c r="C39" s="11"/>
      <c r="D39" s="11"/>
      <c r="E39" s="11"/>
      <c r="F39" s="11"/>
      <c r="G39" s="11"/>
      <c r="H39" s="10"/>
      <c r="I39" s="231" t="s">
        <v>2694</v>
      </c>
      <c r="J39" s="231"/>
      <c r="K39" s="231"/>
      <c r="L39" s="231"/>
      <c r="M39" s="231"/>
      <c r="N39" s="231"/>
      <c r="O39" s="12"/>
    </row>
    <row r="40" spans="1:16" ht="15" thickBot="1"/>
    <row r="41" spans="1:16" s="19" customFormat="1" ht="31.5" customHeight="1" thickBot="1">
      <c r="A41" s="202" t="s">
        <v>3</v>
      </c>
      <c r="B41" s="203"/>
      <c r="C41" s="203"/>
      <c r="D41" s="203"/>
      <c r="E41" s="203"/>
      <c r="F41" s="203"/>
      <c r="G41" s="203"/>
      <c r="H41" s="203"/>
      <c r="I41" s="203"/>
      <c r="J41" s="203"/>
      <c r="K41" s="203"/>
      <c r="L41" s="203"/>
      <c r="M41" s="203"/>
      <c r="N41" s="203"/>
      <c r="O41" s="204"/>
      <c r="P41" s="75"/>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5"/>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6"/>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1">
        <v>1</v>
      </c>
      <c r="B48" s="110" t="s">
        <v>2688</v>
      </c>
      <c r="C48" s="111" t="s">
        <v>32</v>
      </c>
      <c r="D48" s="109" t="s">
        <v>2695</v>
      </c>
      <c r="E48" s="143">
        <v>43588</v>
      </c>
      <c r="F48" s="143">
        <v>44119</v>
      </c>
      <c r="G48" s="158">
        <f>IF(AND(E48&lt;&gt;"",F48&lt;&gt;""),((F48-E48)/30),"")</f>
        <v>17.7</v>
      </c>
      <c r="H48" s="113" t="s">
        <v>2696</v>
      </c>
      <c r="I48" s="112" t="s">
        <v>110</v>
      </c>
      <c r="J48" s="112" t="s">
        <v>774</v>
      </c>
      <c r="K48" s="115">
        <v>9414000</v>
      </c>
      <c r="L48" s="114" t="s">
        <v>1148</v>
      </c>
      <c r="M48" s="116">
        <v>1</v>
      </c>
      <c r="N48" s="114" t="s">
        <v>27</v>
      </c>
      <c r="O48" s="114" t="s">
        <v>1148</v>
      </c>
      <c r="P48" s="77"/>
    </row>
    <row r="49" spans="1:16" s="6" customFormat="1" ht="24.75" customHeight="1">
      <c r="A49" s="141">
        <v>2</v>
      </c>
      <c r="B49" s="120" t="s">
        <v>2697</v>
      </c>
      <c r="C49" s="122" t="s">
        <v>32</v>
      </c>
      <c r="D49" s="119" t="s">
        <v>2698</v>
      </c>
      <c r="E49" s="143">
        <v>43102</v>
      </c>
      <c r="F49" s="143">
        <v>43586</v>
      </c>
      <c r="G49" s="158">
        <f t="shared" ref="G49:G50" si="2">IF(AND(E49&lt;&gt;"",F49&lt;&gt;""),((F49-E49)/30),"")</f>
        <v>16.133333333333333</v>
      </c>
      <c r="H49" s="120" t="s">
        <v>2699</v>
      </c>
      <c r="I49" s="119" t="s">
        <v>110</v>
      </c>
      <c r="J49" s="119" t="s">
        <v>519</v>
      </c>
      <c r="K49" s="121">
        <v>5760000</v>
      </c>
      <c r="L49" s="122" t="s">
        <v>1148</v>
      </c>
      <c r="M49" s="116">
        <v>1</v>
      </c>
      <c r="N49" s="122" t="s">
        <v>27</v>
      </c>
      <c r="O49" s="122" t="s">
        <v>1148</v>
      </c>
      <c r="P49" s="77"/>
    </row>
    <row r="50" spans="1:16" s="6" customFormat="1" ht="24.75" customHeight="1">
      <c r="A50" s="141">
        <v>3</v>
      </c>
      <c r="B50" s="120" t="s">
        <v>2700</v>
      </c>
      <c r="C50" s="122" t="s">
        <v>32</v>
      </c>
      <c r="D50" s="119" t="s">
        <v>2701</v>
      </c>
      <c r="E50" s="143">
        <v>42382</v>
      </c>
      <c r="F50" s="143">
        <v>42978</v>
      </c>
      <c r="G50" s="158">
        <f t="shared" si="2"/>
        <v>19.866666666666667</v>
      </c>
      <c r="H50" s="120" t="s">
        <v>2702</v>
      </c>
      <c r="I50" s="119" t="s">
        <v>110</v>
      </c>
      <c r="J50" s="119" t="s">
        <v>774</v>
      </c>
      <c r="K50" s="115">
        <v>7056000.0000000009</v>
      </c>
      <c r="L50" s="122" t="s">
        <v>1148</v>
      </c>
      <c r="M50" s="116">
        <v>1</v>
      </c>
      <c r="N50" s="122" t="s">
        <v>27</v>
      </c>
      <c r="O50" s="122" t="s">
        <v>1148</v>
      </c>
      <c r="P50" s="77"/>
    </row>
    <row r="51" spans="1:16" s="6" customFormat="1" ht="24.75" customHeight="1" outlineLevel="1">
      <c r="A51" s="141">
        <v>4</v>
      </c>
      <c r="B51" s="120"/>
      <c r="C51" s="122"/>
      <c r="D51" s="109"/>
      <c r="E51" s="143"/>
      <c r="F51" s="143"/>
      <c r="G51" s="158" t="str">
        <f t="shared" ref="G51:G107" si="3">IF(AND(E51&lt;&gt;"",F51&lt;&gt;""),((F51-E51)/30),"")</f>
        <v/>
      </c>
      <c r="H51" s="113"/>
      <c r="I51" s="119"/>
      <c r="J51" s="119"/>
      <c r="K51" s="115"/>
      <c r="L51" s="122"/>
      <c r="M51" s="116"/>
      <c r="N51" s="122"/>
      <c r="O51" s="122"/>
      <c r="P51" s="77"/>
    </row>
    <row r="52" spans="1:16" s="7" customFormat="1" ht="24.75" customHeight="1" outlineLevel="1">
      <c r="A52" s="142">
        <v>5</v>
      </c>
      <c r="B52" s="120"/>
      <c r="C52" s="122"/>
      <c r="D52" s="119"/>
      <c r="E52" s="143"/>
      <c r="F52" s="143"/>
      <c r="G52" s="158" t="str">
        <f t="shared" si="3"/>
        <v/>
      </c>
      <c r="H52" s="120"/>
      <c r="I52" s="119"/>
      <c r="J52" s="119"/>
      <c r="K52" s="121"/>
      <c r="L52" s="122"/>
      <c r="M52" s="116"/>
      <c r="N52" s="122"/>
      <c r="O52" s="122"/>
      <c r="P52" s="78"/>
    </row>
    <row r="53" spans="1:16" s="7" customFormat="1" ht="24.75" customHeight="1" outlineLevel="1">
      <c r="A53" s="142">
        <v>6</v>
      </c>
      <c r="B53" s="120"/>
      <c r="C53" s="122"/>
      <c r="D53" s="119"/>
      <c r="E53" s="143"/>
      <c r="F53" s="143"/>
      <c r="G53" s="158" t="str">
        <f t="shared" si="3"/>
        <v/>
      </c>
      <c r="H53" s="120"/>
      <c r="I53" s="119"/>
      <c r="J53" s="119"/>
      <c r="K53" s="121"/>
      <c r="L53" s="122"/>
      <c r="M53" s="116"/>
      <c r="N53" s="122"/>
      <c r="O53" s="122"/>
      <c r="P53" s="78"/>
    </row>
    <row r="54" spans="1:16" s="7" customFormat="1" ht="24.75" customHeight="1" outlineLevel="1">
      <c r="A54" s="142">
        <v>7</v>
      </c>
      <c r="B54" s="120"/>
      <c r="C54" s="122"/>
      <c r="D54" s="119"/>
      <c r="E54" s="143"/>
      <c r="F54" s="143"/>
      <c r="G54" s="158" t="str">
        <f t="shared" si="3"/>
        <v/>
      </c>
      <c r="H54" s="120"/>
      <c r="I54" s="119"/>
      <c r="J54" s="119"/>
      <c r="K54" s="121"/>
      <c r="L54" s="122"/>
      <c r="M54" s="116"/>
      <c r="N54" s="122"/>
      <c r="O54" s="122"/>
      <c r="P54" s="78"/>
    </row>
    <row r="55" spans="1:16" s="7" customFormat="1" ht="24.75" customHeight="1" outlineLevel="1">
      <c r="A55" s="142">
        <v>8</v>
      </c>
      <c r="B55" s="120"/>
      <c r="C55" s="122"/>
      <c r="D55" s="119"/>
      <c r="E55" s="143"/>
      <c r="F55" s="143"/>
      <c r="G55" s="158" t="str">
        <f t="shared" si="3"/>
        <v/>
      </c>
      <c r="H55" s="120"/>
      <c r="I55" s="119"/>
      <c r="J55" s="119"/>
      <c r="K55" s="121"/>
      <c r="L55" s="122"/>
      <c r="M55" s="116"/>
      <c r="N55" s="122"/>
      <c r="O55" s="122"/>
      <c r="P55" s="78"/>
    </row>
    <row r="56" spans="1:16" s="7" customFormat="1" ht="24.75" customHeight="1" outlineLevel="1">
      <c r="A56" s="142">
        <v>9</v>
      </c>
      <c r="B56" s="110"/>
      <c r="C56" s="122"/>
      <c r="D56" s="109"/>
      <c r="E56" s="143"/>
      <c r="F56" s="143"/>
      <c r="G56" s="158" t="str">
        <f t="shared" si="3"/>
        <v/>
      </c>
      <c r="H56" s="113"/>
      <c r="I56" s="119"/>
      <c r="J56" s="119"/>
      <c r="K56" s="117"/>
      <c r="L56" s="122"/>
      <c r="M56" s="116"/>
      <c r="N56" s="122"/>
      <c r="O56" s="122"/>
      <c r="P56" s="78"/>
    </row>
    <row r="57" spans="1:16" s="7" customFormat="1" ht="24.75" customHeight="1" outlineLevel="1">
      <c r="A57" s="142">
        <v>10</v>
      </c>
      <c r="B57" s="120"/>
      <c r="C57" s="122"/>
      <c r="D57" s="119"/>
      <c r="E57" s="143"/>
      <c r="F57" s="143"/>
      <c r="G57" s="158" t="str">
        <f t="shared" si="3"/>
        <v/>
      </c>
      <c r="H57" s="120"/>
      <c r="I57" s="119"/>
      <c r="J57" s="119"/>
      <c r="K57" s="117"/>
      <c r="L57" s="122"/>
      <c r="M57" s="116"/>
      <c r="N57" s="122"/>
      <c r="O57" s="122"/>
      <c r="P57" s="78"/>
    </row>
    <row r="58" spans="1:16" s="7" customFormat="1" ht="24.75" customHeight="1" outlineLevel="1">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8"/>
    </row>
    <row r="108" spans="1:16" ht="29.4"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5"/>
    </row>
    <row r="110" spans="1:16" ht="15" customHeight="1">
      <c r="A110" s="183" t="s">
        <v>2656</v>
      </c>
      <c r="B110" s="184"/>
      <c r="C110" s="184"/>
      <c r="D110" s="184"/>
      <c r="E110" s="184"/>
      <c r="F110" s="184"/>
      <c r="G110" s="184"/>
      <c r="H110" s="184"/>
      <c r="I110" s="184"/>
      <c r="J110" s="184"/>
      <c r="K110" s="184"/>
      <c r="L110" s="184"/>
      <c r="M110" s="184"/>
      <c r="N110" s="184"/>
      <c r="O110" s="185"/>
    </row>
    <row r="111" spans="1:16" ht="15"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6" t="s">
        <v>1148</v>
      </c>
      <c r="O165" s="8"/>
      <c r="S165" s="51"/>
    </row>
    <row r="166" spans="1:28">
      <c r="A166" s="9"/>
      <c r="B166" s="5"/>
      <c r="C166" s="5"/>
      <c r="D166" s="156" t="s">
        <v>14</v>
      </c>
      <c r="E166" s="8"/>
      <c r="F166" s="5"/>
      <c r="G166" s="26" t="s">
        <v>14</v>
      </c>
      <c r="I166" s="9"/>
      <c r="J166" s="5"/>
      <c r="K166" s="5"/>
      <c r="L166" s="5"/>
      <c r="M166" s="5"/>
      <c r="N166" s="5"/>
      <c r="O166" s="8"/>
    </row>
    <row r="167" spans="1:28">
      <c r="A167" s="9"/>
      <c r="D167" s="106" t="s">
        <v>26</v>
      </c>
      <c r="E167" s="8"/>
      <c r="F167" s="5"/>
      <c r="G167" s="106" t="s">
        <v>26</v>
      </c>
      <c r="I167" s="213" t="s">
        <v>2643</v>
      </c>
      <c r="J167" s="214"/>
      <c r="K167" s="214"/>
      <c r="L167" s="214"/>
      <c r="M167" s="214"/>
      <c r="N167" s="214"/>
      <c r="O167" s="215"/>
      <c r="U167" s="51"/>
    </row>
    <row r="168" spans="1:28">
      <c r="A168" s="9"/>
      <c r="B168" s="232" t="s">
        <v>2658</v>
      </c>
      <c r="C168" s="232"/>
      <c r="D168" s="232"/>
      <c r="E168" s="8"/>
      <c r="F168" s="5"/>
      <c r="H168" s="80" t="s">
        <v>2657</v>
      </c>
      <c r="I168" s="213"/>
      <c r="J168" s="214"/>
      <c r="K168" s="214"/>
      <c r="L168" s="214"/>
      <c r="M168" s="214"/>
      <c r="N168" s="214"/>
      <c r="O168" s="215"/>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5"/>
    </row>
    <row r="173" spans="1:28" ht="15" customHeight="1">
      <c r="A173" s="196" t="s">
        <v>2674</v>
      </c>
      <c r="B173" s="197"/>
      <c r="C173" s="197"/>
      <c r="D173" s="197"/>
      <c r="E173" s="197"/>
      <c r="F173" s="197"/>
      <c r="G173" s="197"/>
      <c r="H173" s="197"/>
      <c r="I173" s="197"/>
      <c r="J173" s="197"/>
      <c r="K173" s="197"/>
      <c r="L173" s="197"/>
      <c r="M173" s="197"/>
      <c r="N173" s="197"/>
      <c r="O173" s="198"/>
    </row>
    <row r="174" spans="1:28" ht="24"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4">
        <f>+SUM(G179:G182)</f>
        <v>0.05</v>
      </c>
      <c r="D185" s="90" t="s">
        <v>2628</v>
      </c>
      <c r="E185" s="93">
        <f>+(C185*SUM(K20:K35))</f>
        <v>32581166.400000002</v>
      </c>
      <c r="F185" s="91"/>
      <c r="G185" s="92"/>
      <c r="H185" s="87"/>
      <c r="I185" s="89" t="s">
        <v>2627</v>
      </c>
      <c r="J185" s="164">
        <f>+SUM(M179:M183)</f>
        <v>0.02</v>
      </c>
      <c r="K185" s="234" t="s">
        <v>2628</v>
      </c>
      <c r="L185" s="234"/>
      <c r="M185" s="93">
        <f>+J185*(SUM(K20:K35))</f>
        <v>13032466.560000001</v>
      </c>
      <c r="N185" s="94"/>
      <c r="O185" s="95"/>
    </row>
    <row r="186" spans="1:28" ht="15" thickBot="1">
      <c r="A186" s="10"/>
      <c r="B186" s="96"/>
      <c r="C186" s="96"/>
      <c r="D186" s="96"/>
      <c r="E186" s="96"/>
      <c r="F186" s="96"/>
      <c r="G186" s="96"/>
      <c r="H186" s="96"/>
      <c r="I186" s="166" t="s">
        <v>2673</v>
      </c>
      <c r="J186" s="96"/>
      <c r="K186" s="96"/>
      <c r="L186" s="96"/>
      <c r="M186" s="96"/>
      <c r="N186" s="97"/>
      <c r="O186" s="98"/>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5"/>
    </row>
    <row r="189" spans="1:28" ht="15" customHeight="1">
      <c r="A189" s="196" t="s">
        <v>19</v>
      </c>
      <c r="B189" s="197"/>
      <c r="C189" s="197"/>
      <c r="D189" s="197"/>
      <c r="E189" s="197"/>
      <c r="F189" s="197"/>
      <c r="G189" s="197"/>
      <c r="H189" s="197"/>
      <c r="I189" s="197"/>
      <c r="J189" s="197"/>
      <c r="K189" s="197"/>
      <c r="L189" s="197"/>
      <c r="M189" s="197"/>
      <c r="N189" s="197"/>
      <c r="O189" s="198"/>
    </row>
    <row r="190" spans="1:28" ht="15" thickBot="1">
      <c r="A190" s="199"/>
      <c r="B190" s="200"/>
      <c r="C190" s="200"/>
      <c r="D190" s="200"/>
      <c r="E190" s="200"/>
      <c r="F190" s="200"/>
      <c r="G190" s="200"/>
      <c r="H190" s="200"/>
      <c r="I190" s="200"/>
      <c r="J190" s="200"/>
      <c r="K190" s="200"/>
      <c r="L190" s="200"/>
      <c r="M190" s="200"/>
      <c r="N190" s="200"/>
      <c r="O190" s="201"/>
    </row>
    <row r="191" spans="1:28" ht="21.6"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43718</v>
      </c>
      <c r="D193" s="5"/>
      <c r="E193" s="124">
        <v>1882</v>
      </c>
      <c r="F193" s="5"/>
      <c r="G193" s="5"/>
      <c r="H193" s="145" t="s">
        <v>2689</v>
      </c>
      <c r="J193" s="5"/>
      <c r="K193" s="125">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5"/>
    </row>
    <row r="198" spans="1:18" ht="21.6"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5"/>
      <c r="D211" s="21"/>
      <c r="G211" s="27" t="s">
        <v>2620</v>
      </c>
      <c r="H211" s="146" t="s">
        <v>2690</v>
      </c>
      <c r="J211" s="27" t="s">
        <v>2622</v>
      </c>
      <c r="K211" s="146" t="s">
        <v>2690</v>
      </c>
      <c r="L211" s="21"/>
      <c r="M211" s="21"/>
      <c r="N211" s="21"/>
      <c r="O211" s="8"/>
    </row>
    <row r="212" spans="1:15">
      <c r="A212" s="9"/>
      <c r="B212" s="27" t="s">
        <v>2619</v>
      </c>
      <c r="C212" s="145" t="s">
        <v>2689</v>
      </c>
      <c r="D212" s="21"/>
      <c r="G212" s="27" t="s">
        <v>2621</v>
      </c>
      <c r="H212" s="146" t="s">
        <v>2691</v>
      </c>
      <c r="J212" s="27" t="s">
        <v>2623</v>
      </c>
      <c r="K212" s="145" t="s">
        <v>2692</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2020-12-26T20:33:40Z</cp:lastPrinted>
  <dcterms:created xsi:type="dcterms:W3CDTF">2020-10-14T21:57:42Z</dcterms:created>
  <dcterms:modified xsi:type="dcterms:W3CDTF">2020-12-28T17:11:40Z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