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crist\Desktop\MANIFESTACIONES DE INTERÉS\"/>
    </mc:Choice>
  </mc:AlternateContent>
  <xr:revisionPtr revIDLastSave="0" documentId="13_ncr:1_{CCCAA206-AB72-41EA-9DF2-E9231310E3E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<sst xmlns="http://schemas.openxmlformats.org/spreadsheetml/2006/main" count="3199" uniqueCount="2701">
  <si>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</si>
  <si>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</si>
  <si>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</si>
  <si>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</si>
  <si>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</si>
  <si>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</si>
  <si>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</si>
  <si>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</si>
  <si>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</si>
  <si>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</si>
  <si>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</si>
  <si>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</si>
  <si>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</si>
  <si>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</si>
  <si>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</si>
  <si>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</si>
  <si>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</si>
  <si>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</si>
  <si>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</si>
  <si>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</si>
  <si>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</si>
  <si>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</si>
  <si>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</si>
  <si>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</si>
  <si>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</si>
  <si>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</si>
  <si>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</si>
  <si>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</si>
  <si>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</si>
  <si>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</si>
  <si>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</si>
  <si>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</si>
  <si>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</si>
  <si>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</si>
  <si>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</si>
  <si>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</si>
  <si>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</si>
  <si>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</si>
  <si>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</si>
  <si>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</si>
  <si>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</si>
  <si>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</si>
  <si>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</si>
  <si>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</si>
  <si>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</si>
  <si>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</si>
  <si>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</si>
  <si>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</si>
  <si>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</si>
  <si>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</si>
  <si>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</si>
  <si>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</si>
  <si>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</si>
  <si>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</si>
  <si>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</si>
  <si>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</si>
  <si>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</si>
  <si>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</si>
  <si>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</si>
  <si>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</si>
  <si>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</si>
  <si>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</si>
  <si>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</si>
  <si>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</si>
  <si>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</si>
  <si>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</si>
  <si>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</si>
  <si>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</si>
  <si>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</si>
  <si>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</si>
  <si>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</si>
  <si>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</si>
  <si>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</si>
  <si>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</si>
  <si>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</si>
  <si>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</si>
  <si>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</si>
  <si>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</si>
  <si>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</si>
  <si>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</si>
  <si>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</si>
  <si>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</si>
  <si>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</si>
  <si>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</si>
  <si>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</si>
  <si>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</si>
  <si>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</si>
  <si>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</si>
  <si>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</si>
  <si>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</si>
  <si>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</si>
  <si>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</si>
  <si>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</si>
  <si>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</si>
  <si>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</si>
  <si>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</si>
  <si>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</si>
  <si>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</si>
  <si>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</si>
  <si>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</si>
  <si>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</si>
  <si>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</si>
  <si>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</si>
  <si>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</si>
  <si>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</si>
  <si>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</si>
  <si>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</si>
  <si>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</si>
  <si>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</si>
  <si>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</si>
  <si>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</si>
  <si>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</si>
  <si>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</si>
  <si>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</si>
  <si>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</si>
  <si>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</si>
  <si>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</si>
  <si>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</si>
  <si>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</si>
  <si>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</si>
  <si>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</si>
  <si>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</si>
  <si>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</si>
  <si>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</si>
  <si>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</si>
  <si>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</si>
  <si>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</si>
  <si>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</si>
  <si>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</si>
  <si>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</si>
  <si>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</si>
  <si>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</si>
  <si>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</si>
  <si>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</si>
  <si>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</si>
  <si>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</si>
  <si>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</si>
  <si>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</si>
  <si>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</si>
  <si>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</si>
  <si>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</si>
  <si>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</si>
  <si>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</si>
  <si>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</si>
  <si>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</si>
  <si>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</si>
  <si>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</si>
  <si>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</si>
  <si>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</si>
  <si>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</si>
  <si>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</si>
  <si>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</si>
  <si>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</si>
  <si>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</si>
  <si>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</si>
  <si>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</si>
  <si>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</si>
  <si>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</si>
  <si>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</si>
  <si>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</si>
  <si>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</si>
  <si>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</si>
  <si>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</si>
  <si>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</si>
  <si>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</si>
  <si>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</si>
  <si>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</si>
  <si>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</si>
  <si>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</si>
  <si>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</si>
  <si>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</si>
  <si>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</si>
  <si>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</si>
  <si>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</si>
  <si>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</si>
  <si>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</si>
  <si>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</si>
  <si>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</si>
  <si>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</si>
  <si>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</si>
  <si>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</si>
  <si>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</si>
  <si>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</si>
  <si>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</si>
  <si>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</si>
  <si>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</si>
  <si>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</si>
  <si>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</si>
  <si>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</si>
  <si>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</si>
  <si>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</si>
  <si>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</si>
  <si>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</si>
  <si>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</si>
  <si>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</si>
  <si>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</si>
  <si>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</si>
  <si>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</si>
  <si>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</si>
  <si>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</si>
  <si>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</si>
  <si>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</si>
  <si>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</si>
  <si>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</si>
  <si>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</si>
  <si>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</si>
  <si>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</si>
  <si>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</si>
  <si>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</si>
  <si>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</si>
  <si>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</si>
  <si>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</si>
  <si>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</si>
  <si>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</si>
  <si>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</si>
  <si>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</si>
  <si>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</si>
  <si>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</si>
  <si>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</si>
  <si>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</si>
  <si>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</si>
  <si>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</si>
  <si>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</si>
  <si>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</si>
  <si>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</si>
  <si>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</si>
  <si>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</si>
  <si>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</si>
  <si>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</si>
  <si>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</si>
  <si>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</si>
  <si>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</si>
  <si>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</si>
  <si>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</si>
  <si>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</si>
  <si>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</si>
  <si>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</si>
  <si>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</si>
  <si>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</si>
  <si>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</si>
  <si>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</si>
  <si>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</si>
  <si>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</si>
  <si>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</si>
  <si>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</si>
  <si>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</si>
  <si>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</si>
  <si>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</si>
  <si>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</si>
  <si>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</si>
  <si>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</si>
  <si>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</si>
  <si>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</si>
  <si>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</si>
  <si>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</si>
  <si>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</si>
  <si>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</si>
  <si>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</si>
  <si>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</si>
  <si>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</si>
  <si>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</si>
  <si>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</si>
  <si>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</si>
  <si>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</si>
  <si>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</si>
  <si>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</si>
  <si>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</si>
  <si>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</si>
  <si>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</si>
  <si>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</si>
  <si>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</si>
  <si>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</si>
  <si>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</si>
  <si>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</si>
  <si>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</si>
  <si>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</si>
  <si>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</si>
  <si>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</si>
  <si>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</si>
  <si>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</si>
  <si>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</si>
  <si>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</si>
  <si>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</si>
  <si>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</si>
  <si>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</si>
  <si>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</si>
  <si>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</si>
  <si>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</si>
  <si>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</si>
  <si>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</si>
  <si>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</si>
  <si>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</si>
  <si>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</si>
  <si>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</si>
  <si>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</si>
  <si>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</si>
  <si>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</si>
  <si>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</si>
  <si>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</si>
  <si>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</si>
  <si>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</si>
  <si>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</si>
  <si>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</si>
  <si>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</si>
  <si>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</si>
  <si>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</si>
  <si>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</si>
  <si>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</si>
  <si>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</si>
  <si>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</si>
  <si>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</si>
  <si>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</si>
  <si>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</si>
  <si>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</si>
  <si>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</si>
  <si>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</si>
  <si>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</si>
  <si>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</si>
  <si>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</si>
  <si>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</si>
  <si>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</si>
  <si>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</si>
  <si>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</si>
  <si>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</si>
  <si>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</si>
  <si>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</si>
  <si>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</si>
  <si>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</si>
  <si>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</si>
  <si>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</si>
  <si>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</si>
  <si>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</si>
  <si>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</si>
  <si>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</si>
  <si>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</si>
  <si>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</si>
  <si>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</si>
  <si>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</si>
  <si>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</si>
  <si>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</si>
  <si>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</si>
  <si>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</si>
  <si>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</si>
  <si>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</si>
  <si>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</si>
  <si>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</si>
  <si>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</si>
  <si>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</si>
  <si>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</si>
  <si>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</si>
  <si>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</si>
  <si>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</si>
  <si>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</si>
  <si>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</si>
  <si>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</si>
  <si>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</si>
  <si>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</si>
  <si>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</si>
  <si>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</si>
  <si>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</si>
  <si>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</si>
  <si>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</si>
  <si>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</si>
  <si>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</si>
  <si>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</si>
  <si>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</si>
  <si>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</si>
  <si>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</si>
  <si>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</si>
  <si>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</si>
  <si>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</si>
  <si>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</si>
  <si>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</si>
  <si>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</si>
  <si>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</si>
  <si>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</si>
  <si>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</si>
  <si>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</si>
  <si>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</si>
  <si>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</si>
  <si>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</si>
  <si>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</si>
  <si>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</si>
  <si>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</si>
  <si>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</si>
  <si>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</si>
  <si>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</si>
  <si>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</si>
  <si>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</si>
  <si>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</si>
  <si>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</si>
  <si>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</si>
  <si>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</si>
  <si>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</si>
  <si>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</si>
  <si>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</si>
  <si>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</si>
  <si>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</si>
  <si>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</si>
  <si>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</si>
  <si>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</si>
  <si>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</si>
  <si>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</si>
  <si>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</si>
  <si>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</si>
  <si>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</si>
  <si>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</si>
  <si>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</si>
  <si>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</si>
  <si>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</si>
  <si>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</si>
  <si>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</si>
  <si>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</si>
  <si>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</si>
  <si>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</si>
  <si>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</si>
  <si>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</si>
  <si>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</si>
  <si>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</si>
  <si>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</si>
  <si>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</si>
  <si>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</si>
  <si>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</si>
  <si>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</si>
  <si>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</si>
  <si>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</si>
  <si>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</si>
  <si>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</si>
  <si>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</si>
  <si>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</si>
  <si>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</si>
  <si>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</si>
  <si>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</si>
  <si>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</si>
  <si>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</si>
  <si>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</si>
  <si>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</si>
  <si>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</si>
  <si>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</si>
  <si>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</si>
  <si>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</si>
  <si>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</si>
  <si>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</si>
  <si>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</si>
  <si>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</si>
  <si>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</si>
  <si>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</si>
  <si>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</si>
  <si>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</si>
  <si>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</si>
  <si>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</si>
  <si>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</si>
  <si>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</si>
  <si>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</si>
  <si>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</si>
  <si>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</si>
  <si>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</si>
  <si>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</si>
  <si>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</si>
  <si>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</si>
  <si>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</si>
  <si>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</si>
  <si>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</si>
  <si>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</si>
  <si>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</si>
  <si>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</si>
  <si>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</si>
  <si>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</si>
  <si>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</si>
  <si>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</si>
  <si>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</si>
  <si>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</si>
  <si>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</si>
  <si>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</si>
  <si>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</si>
  <si>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</si>
  <si>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</si>
  <si>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</si>
  <si>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</si>
  <si>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</si>
  <si>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</si>
  <si>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</si>
  <si>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</si>
  <si>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</si>
  <si>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</si>
  <si>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</si>
  <si>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</si>
  <si>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</si>
  <si>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</si>
  <si>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</si>
  <si>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</si>
  <si>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</si>
  <si>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</si>
  <si>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</si>
  <si>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</si>
  <si>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</si>
  <si>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</si>
  <si>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</si>
  <si>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</si>
  <si>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</si>
  <si>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</si>
  <si>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</si>
  <si>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</si>
  <si>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</si>
  <si>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</si>
  <si>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</si>
  <si>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</si>
  <si>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</si>
  <si>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</si>
  <si>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</si>
  <si>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</si>
  <si>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</si>
  <si>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</si>
  <si>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</si>
  <si>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</si>
  <si>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</si>
  <si>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</si>
  <si>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</si>
  <si>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</si>
  <si>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</si>
  <si>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</si>
  <si>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</si>
  <si>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</si>
  <si>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</si>
  <si>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</si>
  <si>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</si>
  <si>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</si>
  <si>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</si>
  <si>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</si>
  <si>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</si>
  <si>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</si>
  <si>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</si>
  <si>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</si>
  <si>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</si>
  <si>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</si>
  <si>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</si>
  <si>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</si>
  <si>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</si>
  <si>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</si>
  <si>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</si>
  <si>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</si>
  <si>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</si>
  <si>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</si>
  <si>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</si>
  <si>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</si>
  <si>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</si>
  <si>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</si>
  <si>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</si>
  <si>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</si>
  <si>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</si>
  <si>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</si>
  <si>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</si>
  <si>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</si>
  <si>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</si>
  <si>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</si>
  <si>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</si>
  <si>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</si>
  <si>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</si>
  <si>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</si>
  <si>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</si>
  <si>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</si>
  <si>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</si>
  <si>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</si>
  <si>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</si>
  <si>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</si>
  <si>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</si>
  <si>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</si>
  <si>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</si>
  <si>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</si>
  <si>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</si>
  <si>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</si>
  <si>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</si>
  <si>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</si>
  <si>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</si>
  <si>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</si>
  <si>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</si>
  <si>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</si>
  <si>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</si>
  <si>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</si>
  <si>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</si>
  <si>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</si>
  <si>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</si>
  <si>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</si>
  <si>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</si>
  <si>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</si>
  <si>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</si>
  <si>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</si>
  <si>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</si>
  <si>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</si>
  <si>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</si>
  <si>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</si>
  <si>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</si>
  <si>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</si>
  <si>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</si>
  <si>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</si>
  <si>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</si>
  <si>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</si>
  <si>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</si>
  <si>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</si>
  <si>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</si>
  <si>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</si>
  <si>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</si>
  <si>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</si>
  <si>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</si>
  <si>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</si>
  <si>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</si>
  <si>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</si>
  <si>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</si>
  <si>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</si>
  <si>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</si>
  <si>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</si>
  <si>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</si>
  <si>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</si>
  <si>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</si>
  <si>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</si>
  <si>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</si>
  <si>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</si>
  <si>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</si>
  <si>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</si>
  <si>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</si>
  <si>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</si>
  <si>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</si>
  <si>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</si>
  <si>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</si>
  <si>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</si>
  <si>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</si>
  <si>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</si>
  <si>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</si>
  <si>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</si>
  <si>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</si>
  <si>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</si>
  <si>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</si>
  <si>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</si>
  <si>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</si>
  <si>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</si>
  <si>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</si>
  <si>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</si>
  <si>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</si>
  <si>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</si>
  <si>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</si>
  <si>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</si>
  <si>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</si>
  <si>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</si>
  <si>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</si>
  <si>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</si>
  <si>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</si>
  <si>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</si>
  <si>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</si>
  <si>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</si>
  <si>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</si>
  <si>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</si>
  <si>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</si>
  <si>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</si>
  <si>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</si>
  <si>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</si>
  <si>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</si>
  <si>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</si>
  <si>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</si>
  <si>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</si>
  <si>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</si>
  <si>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</si>
  <si>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</si>
  <si>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</si>
  <si>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</si>
  <si>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</si>
  <si>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</si>
  <si>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</si>
  <si>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</si>
  <si>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</si>
  <si>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</si>
  <si>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</si>
  <si>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</si>
  <si>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</si>
  <si>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</si>
  <si>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</si>
  <si>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</si>
  <si>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</si>
  <si>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</si>
  <si>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</si>
  <si>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</si>
  <si>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</si>
  <si>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</si>
  <si>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</si>
  <si>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</si>
  <si>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</si>
  <si>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</si>
  <si>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</si>
  <si>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</si>
  <si>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</si>
  <si>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</si>
  <si>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</si>
  <si>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</si>
  <si>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</si>
  <si>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</si>
  <si>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</si>
  <si>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</si>
  <si>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</si>
  <si>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</si>
  <si>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</si>
  <si>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</si>
  <si>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</si>
  <si>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</si>
  <si>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</si>
  <si>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</si>
  <si>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</si>
  <si>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</si>
  <si>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</si>
  <si>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</si>
  <si>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</si>
  <si>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</si>
  <si>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</si>
  <si>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</si>
  <si>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</si>
  <si>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</si>
  <si>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</si>
  <si>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</si>
  <si>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</si>
  <si>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</si>
  <si>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</si>
  <si>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</si>
  <si>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</si>
  <si>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</si>
  <si>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</si>
  <si>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</si>
  <si>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</si>
  <si>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</si>
  <si>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</si>
  <si>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</si>
  <si>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</si>
  <si>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</si>
  <si>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</si>
  <si>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</si>
  <si>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</si>
  <si>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</si>
  <si>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</si>
  <si>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</si>
  <si>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</si>
  <si>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</si>
  <si>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</si>
  <si>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</si>
  <si>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</si>
  <si>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</si>
  <si>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</si>
  <si>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</si>
  <si>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</si>
  <si>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</si>
  <si>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</si>
  <si>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</si>
  <si>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</si>
  <si>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</si>
  <si>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</si>
  <si>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</si>
  <si>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</si>
  <si>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</si>
  <si>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</si>
  <si>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</si>
  <si>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</si>
  <si>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</si>
  <si>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</si>
  <si>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</si>
  <si>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</si>
  <si>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</si>
  <si>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</si>
  <si>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</si>
  <si>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</si>
  <si>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</si>
  <si>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</si>
  <si>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</si>
  <si>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</si>
  <si>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</si>
  <si>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</si>
  <si>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</si>
  <si>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</si>
  <si>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</si>
  <si>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</si>
  <si>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</si>
  <si>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</si>
  <si>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</si>
  <si>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</si>
  <si>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</si>
  <si>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</si>
  <si>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</si>
  <si>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</si>
  <si>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</si>
  <si>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</si>
  <si>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</si>
  <si>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</si>
  <si>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</si>
  <si>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</si>
  <si>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</si>
  <si>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</si>
  <si>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</si>
  <si>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</si>
  <si>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</si>
  <si>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</si>
  <si>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</si>
  <si>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</si>
  <si>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</si>
  <si>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</si>
  <si>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</si>
  <si>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</si>
  <si>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</si>
  <si>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</si>
  <si>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</si>
  <si>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</si>
  <si>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</si>
  <si>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</si>
  <si>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</si>
  <si>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</si>
  <si>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</si>
  <si>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</si>
  <si>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</si>
  <si>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</si>
  <si>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</si>
  <si>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</si>
  <si>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</si>
  <si>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</si>
  <si>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</si>
  <si>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</si>
  <si>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</si>
  <si>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</si>
  <si>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</si>
  <si>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</si>
  <si>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</si>
  <si>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</si>
  <si>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</si>
  <si>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</si>
  <si>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</si>
  <si>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</si>
  <si>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</si>
  <si>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</si>
  <si>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</si>
  <si>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</si>
  <si>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</si>
  <si>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</si>
  <si>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</si>
  <si>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</si>
  <si>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</si>
  <si>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</si>
  <si>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</si>
  <si>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</si>
  <si>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</si>
  <si>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</si>
  <si>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</si>
  <si>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</si>
  <si>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</si>
  <si>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</si>
  <si>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</si>
  <si>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</si>
  <si>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</si>
  <si>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</si>
  <si>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</si>
  <si>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</si>
  <si>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</si>
  <si>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</si>
  <si>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</si>
  <si>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</si>
  <si>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</si>
  <si>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</si>
  <si>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</si>
  <si>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</si>
  <si>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</si>
  <si>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</si>
  <si>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</si>
  <si>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</si>
  <si>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</si>
  <si>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</si>
  <si>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</si>
  <si>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</si>
  <si>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</si>
  <si>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</si>
  <si>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</si>
  <si>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</si>
  <si>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</si>
  <si>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</si>
  <si>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</si>
  <si>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</si>
  <si>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</si>
  <si>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</si>
  <si>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</si>
  <si>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</si>
  <si>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</si>
  <si>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</si>
  <si>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</si>
  <si>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</si>
  <si>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</si>
  <si>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</si>
  <si>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</si>
  <si>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</si>
  <si>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</si>
  <si>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</si>
  <si>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</si>
  <si>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</si>
  <si>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</si>
  <si>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</si>
  <si>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</si>
  <si>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</si>
  <si>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</si>
  <si>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</si>
  <si>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</si>
  <si>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</si>
  <si>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</si>
  <si>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</si>
  <si>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</si>
  <si>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</si>
  <si>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</si>
  <si>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</si>
  <si>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</si>
  <si>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</si>
  <si>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</si>
  <si>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</si>
  <si>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</si>
  <si>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</si>
  <si>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</si>
  <si>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</si>
  <si>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</si>
  <si>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</si>
  <si>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</si>
  <si>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</si>
  <si>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</si>
  <si>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</si>
  <si>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</si>
  <si>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</si>
  <si>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</si>
  <si>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</si>
  <si>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</si>
  <si>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</si>
  <si>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</si>
  <si>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</si>
  <si>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</si>
  <si>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</si>
  <si>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</si>
  <si>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</si>
  <si>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</si>
  <si>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</si>
  <si>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</si>
  <si>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</si>
  <si>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</si>
  <si>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</si>
  <si>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</si>
  <si>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</si>
  <si>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</si>
  <si>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</si>
  <si>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</si>
  <si>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</si>
  <si>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</si>
  <si>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</si>
  <si>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</si>
  <si>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</si>
  <si>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</si>
  <si>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</si>
  <si>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</si>
  <si>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</si>
  <si>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</si>
  <si>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</si>
  <si>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</si>
  <si>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</si>
  <si>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</si>
  <si>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</si>
  <si>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</si>
  <si>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</si>
  <si>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</si>
  <si>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</si>
  <si>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</si>
  <si>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</si>
  <si>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</si>
  <si>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</si>
  <si>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</si>
  <si>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</si>
  <si>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</si>
  <si>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</si>
  <si>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</si>
  <si>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</si>
  <si>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</si>
  <si>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</si>
  <si>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</si>
  <si>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</si>
  <si>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</si>
  <si>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</si>
  <si>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</si>
  <si>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</si>
  <si>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</si>
  <si>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</si>
  <si>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</si>
  <si>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</si>
  <si>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</si>
  <si>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</si>
  <si>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</si>
  <si>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</si>
  <si>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</si>
  <si>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</si>
  <si>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</si>
  <si>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</si>
  <si>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</si>
  <si>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</si>
  <si>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</si>
  <si>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</si>
  <si>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</si>
  <si>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</si>
  <si>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</si>
  <si>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</si>
  <si>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</si>
  <si>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</si>
  <si>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</si>
  <si>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</si>
  <si>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</si>
  <si>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</si>
  <si>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</si>
  <si>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</si>
  <si>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</si>
  <si>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</si>
  <si>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</si>
  <si>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</si>
  <si>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</si>
  <si>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</si>
  <si>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</si>
  <si>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</si>
  <si>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</si>
  <si>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</si>
  <si>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</si>
  <si>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</si>
  <si>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</si>
  <si>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</si>
  <si>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</si>
  <si>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</si>
  <si>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</si>
  <si>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</si>
  <si>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</si>
  <si>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</si>
  <si>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</si>
  <si>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</si>
  <si>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</si>
  <si>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</si>
  <si>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</si>
  <si>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</si>
  <si>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</si>
  <si>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</si>
  <si>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</si>
  <si>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</si>
  <si>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</si>
  <si>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</si>
  <si>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</si>
  <si>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</si>
  <si>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</si>
  <si>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</si>
  <si>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</si>
  <si>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</si>
  <si>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</si>
  <si>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</si>
  <si>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</si>
  <si>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</si>
  <si>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</si>
  <si>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</si>
  <si>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</si>
  <si>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</si>
  <si>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</si>
  <si>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</si>
  <si>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</si>
  <si>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</si>
  <si>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</si>
  <si>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</si>
  <si>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</si>
  <si>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</si>
  <si>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</si>
  <si>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</si>
  <si>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</si>
  <si>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</si>
  <si>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</si>
  <si>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</si>
  <si>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</si>
  <si>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</si>
  <si>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</si>
  <si>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</si>
  <si>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</si>
  <si>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</si>
  <si>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</si>
  <si>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</si>
  <si>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</si>
  <si>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</si>
  <si>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</si>
  <si>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</si>
  <si>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</si>
  <si>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</si>
  <si>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</si>
  <si>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</si>
  <si>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</si>
  <si>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</si>
  <si>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</si>
  <si>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</si>
  <si>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</si>
  <si>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</si>
  <si>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</si>
  <si>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</si>
  <si>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</si>
  <si>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</si>
  <si>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</si>
  <si>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</si>
  <si>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</si>
  <si>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</si>
  <si>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</si>
  <si>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</si>
  <si>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</si>
  <si>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</si>
  <si>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</si>
  <si>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</si>
  <si>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</si>
  <si>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</si>
  <si>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</si>
  <si>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</si>
  <si>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</si>
  <si>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</si>
  <si>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</si>
  <si>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</si>
  <si>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</si>
  <si>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</si>
  <si>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</si>
  <si>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</si>
  <si>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</si>
  <si>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</si>
  <si>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</si>
  <si>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</si>
  <si>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</si>
  <si>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</si>
  <si>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</si>
  <si>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</si>
  <si>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</si>
  <si>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</si>
  <si>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</si>
  <si>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</si>
  <si>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</si>
  <si>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</si>
  <si>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</si>
  <si>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</si>
  <si>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</si>
  <si>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</si>
  <si>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</si>
  <si>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</si>
  <si>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</si>
  <si>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</si>
  <si>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</si>
  <si>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</si>
  <si>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</si>
  <si>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</si>
  <si>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</si>
  <si>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</si>
  <si>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</si>
  <si>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</si>
  <si>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</si>
  <si>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</si>
  <si>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</si>
  <si>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</si>
  <si>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</si>
  <si>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</si>
  <si>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</si>
  <si>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</si>
  <si>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</si>
  <si>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</si>
  <si>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</si>
  <si>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</si>
  <si>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</si>
  <si>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</si>
  <si>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</si>
  <si>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</si>
  <si>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</si>
  <si>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</si>
  <si>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</si>
  <si>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</si>
  <si>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</si>
  <si>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</si>
  <si>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</si>
  <si>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</si>
  <si>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</si>
  <si>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</si>
  <si>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</si>
  <si>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</si>
  <si>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</si>
  <si>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</si>
  <si>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</si>
  <si>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</si>
  <si>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</si>
  <si>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</si>
  <si>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</si>
  <si>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</si>
  <si>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</si>
  <si>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</si>
  <si>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</si>
  <si>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</si>
  <si>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</si>
  <si>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</si>
  <si>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</si>
  <si>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</si>
  <si>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</si>
  <si>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</si>
  <si>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</si>
  <si>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</si>
  <si>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</si>
  <si>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</si>
  <si>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</si>
  <si>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</si>
  <si>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</si>
  <si>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</si>
  <si>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</si>
  <si>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</si>
  <si>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</si>
  <si>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</si>
  <si>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</si>
  <si>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</si>
  <si>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</si>
  <si>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</si>
  <si>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</si>
  <si>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</si>
  <si>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</si>
  <si>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</si>
  <si>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</si>
  <si>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</si>
  <si>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</si>
  <si>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</si>
  <si>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</si>
  <si>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</si>
  <si>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</si>
  <si>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</si>
  <si>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</si>
  <si>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</si>
  <si>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</si>
  <si>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</si>
  <si>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</si>
  <si>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</si>
  <si>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</si>
  <si>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</si>
  <si>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</si>
  <si>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</si>
  <si>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</si>
  <si>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</si>
  <si>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</si>
  <si>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</si>
  <si>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</si>
  <si>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</si>
  <si>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</si>
  <si>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</si>
  <si>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</si>
  <si>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</si>
  <si>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</si>
  <si>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</si>
  <si>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</si>
  <si>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</si>
  <si>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</si>
  <si>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</si>
  <si>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</si>
  <si>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</si>
  <si>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</si>
  <si>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</si>
  <si>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</si>
  <si>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</si>
  <si>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</si>
  <si>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</si>
  <si>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</si>
  <si>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</si>
  <si>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</si>
  <si>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</si>
  <si>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</si>
  <si>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</si>
  <si>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</si>
  <si>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</si>
  <si>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</si>
  <si>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</si>
  <si>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</si>
  <si>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</si>
  <si>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</si>
  <si>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</si>
  <si>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</si>
  <si>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</si>
  <si>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</si>
  <si>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</si>
  <si>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</si>
  <si>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</si>
  <si>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</si>
  <si>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</si>
  <si>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</si>
  <si>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</si>
  <si>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</si>
  <si>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</si>
  <si>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</si>
  <si>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</si>
  <si>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</si>
  <si>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</si>
  <si>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</si>
  <si>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</si>
  <si>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</si>
  <si>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</si>
  <si>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</si>
  <si>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</si>
  <si>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</si>
  <si>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</si>
  <si>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</si>
  <si>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</si>
  <si>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</si>
  <si>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</si>
  <si>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</si>
  <si>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</si>
  <si>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</si>
  <si>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</si>
  <si>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</si>
  <si>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</si>
  <si>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</si>
  <si>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</si>
  <si>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</si>
  <si>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</si>
  <si>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</si>
  <si>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</si>
  <si>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</si>
  <si>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</si>
  <si>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</si>
  <si>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</si>
  <si>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</si>
  <si>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</si>
  <si>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</si>
  <si>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</si>
  <si>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</si>
  <si>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</si>
  <si>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</si>
  <si>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</si>
  <si>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</si>
  <si>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</si>
  <si>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</si>
  <si>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</si>
  <si>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</si>
  <si>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</si>
  <si>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</si>
  <si>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</si>
  <si>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</si>
  <si>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</si>
  <si>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</si>
  <si>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</si>
  <si>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</si>
  <si>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</si>
  <si>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</si>
  <si>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</si>
  <si>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</si>
  <si>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</si>
  <si>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</si>
  <si>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</si>
  <si>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</si>
  <si>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</si>
  <si>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</si>
  <si>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</si>
  <si>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</si>
  <si>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</si>
  <si>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</si>
  <si>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</si>
  <si>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</si>
  <si>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</si>
  <si>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</si>
  <si>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</si>
  <si>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</si>
  <si>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</si>
  <si>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</si>
  <si>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</si>
  <si>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</si>
  <si>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</si>
  <si>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</si>
  <si>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</si>
  <si>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</si>
  <si>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</si>
  <si>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</si>
  <si>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</si>
  <si>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</si>
  <si>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</si>
  <si>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</si>
  <si>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</si>
  <si>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</si>
  <si>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</si>
  <si>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</si>
  <si>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</si>
  <si>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</si>
  <si>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</si>
  <si>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</si>
  <si>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</si>
  <si>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</si>
  <si>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</si>
  <si>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</si>
  <si>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</si>
  <si>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</si>
  <si>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</si>
  <si>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</si>
  <si>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</si>
  <si>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</si>
  <si>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</si>
  <si>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</si>
  <si>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</si>
  <si>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</si>
  <si>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</si>
  <si>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</si>
  <si>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</si>
  <si>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</si>
  <si>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</si>
  <si>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</si>
  <si>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</si>
  <si>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</si>
  <si>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</si>
  <si>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</si>
  <si>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</si>
  <si>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</si>
  <si>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</si>
  <si>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</si>
  <si>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</si>
  <si>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</si>
  <si>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</si>
  <si>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</si>
  <si>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</si>
  <si>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</si>
  <si>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</si>
  <si>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</si>
  <si>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</si>
  <si>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</si>
  <si>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</si>
  <si>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</si>
  <si>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</si>
  <si>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</si>
  <si>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</si>
  <si>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</si>
  <si>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</si>
  <si>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</si>
  <si>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</si>
  <si>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</si>
  <si>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</si>
  <si>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</si>
  <si>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</si>
  <si>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</si>
  <si>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</si>
  <si>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</si>
  <si>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</si>
  <si>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</si>
  <si>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</si>
  <si>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</si>
  <si>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</si>
  <si>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</si>
  <si>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</si>
  <si>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</si>
  <si>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</si>
  <si>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</si>
  <si>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</si>
  <si>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</si>
  <si>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</si>
  <si>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</si>
  <si>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</si>
  <si>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</si>
  <si>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</si>
  <si>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</si>
  <si>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</si>
  <si>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</si>
  <si>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</si>
  <si>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</si>
  <si>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</si>
  <si>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</si>
  <si>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</si>
  <si>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</si>
  <si>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</si>
  <si>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</si>
  <si>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</si>
  <si>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</si>
  <si>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</si>
  <si>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</si>
  <si>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</si>
  <si>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</si>
  <si>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</si>
  <si>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</si>
  <si>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</si>
  <si>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</si>
  <si>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</si>
  <si>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</si>
  <si>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</si>
  <si>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</si>
  <si>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</si>
  <si>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</si>
  <si>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</si>
  <si>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</si>
  <si>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</si>
  <si>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</si>
  <si>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</si>
  <si>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</si>
  <si>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</si>
  <si>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</si>
  <si>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</si>
  <si>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</si>
  <si>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</si>
  <si>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</si>
  <si>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</si>
  <si>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</si>
  <si>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</si>
  <si>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</si>
  <si>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</si>
  <si>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</si>
  <si>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</si>
  <si>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</si>
  <si>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</si>
  <si>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</si>
  <si>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</si>
  <si>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</si>
  <si>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</si>
  <si>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</si>
  <si>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</si>
  <si>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</si>
  <si>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</si>
  <si>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</si>
  <si>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</si>
  <si>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</si>
  <si>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</si>
  <si>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</si>
  <si>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</si>
  <si>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</si>
  <si>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</si>
  <si>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</si>
  <si>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</si>
  <si>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</si>
  <si>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</si>
  <si>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</si>
  <si>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</si>
  <si>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</si>
  <si>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</si>
  <si>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</si>
  <si>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</si>
  <si>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</si>
  <si>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</si>
  <si>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</si>
  <si>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</si>
  <si>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</si>
  <si>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</si>
  <si>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</si>
  <si>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</si>
  <si>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</si>
  <si>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</si>
  <si>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</si>
  <si>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</si>
  <si>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</si>
  <si>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</si>
  <si>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</si>
  <si>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</si>
  <si>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</si>
  <si>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</si>
  <si>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</si>
  <si>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</si>
  <si>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</si>
  <si>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</si>
  <si>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</si>
  <si>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</si>
  <si>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</si>
  <si>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</si>
  <si>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</si>
  <si>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</si>
  <si>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</si>
  <si>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</si>
  <si>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</si>
  <si>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</si>
  <si>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</si>
  <si>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</si>
  <si>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</si>
  <si>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</si>
  <si>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</si>
  <si>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</si>
  <si>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</si>
  <si>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</si>
  <si>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</si>
  <si>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</si>
  <si>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</si>
  <si>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</si>
  <si>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</si>
  <si>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</si>
  <si>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</si>
  <si>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</si>
  <si>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</si>
  <si>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</si>
  <si>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</si>
  <si>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</si>
  <si>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</si>
  <si>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</si>
  <si>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</si>
  <si>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</si>
  <si>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</si>
  <si>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</si>
  <si>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</si>
  <si>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</si>
  <si>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</si>
  <si>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</si>
  <si>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</si>
  <si>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</si>
  <si>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</si>
  <si>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</si>
  <si>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</si>
  <si>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</si>
  <si>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</si>
  <si>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</si>
  <si>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</si>
  <si>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</si>
  <si>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</si>
  <si>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</si>
  <si>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</si>
  <si>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</si>
  <si>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</si>
  <si>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</si>
  <si>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</si>
  <si>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</si>
  <si>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</si>
  <si>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</si>
  <si>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</si>
  <si>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</si>
  <si>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</si>
  <si>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</si>
  <si>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</si>
  <si>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</si>
  <si>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</si>
  <si>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</si>
  <si>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</si>
  <si>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</si>
  <si>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</si>
  <si>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</si>
  <si>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</si>
  <si>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</si>
  <si>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</si>
  <si>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</si>
  <si>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</si>
  <si>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</si>
  <si>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</si>
  <si>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</si>
  <si>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</si>
  <si>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</si>
  <si>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</si>
  <si>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</si>
  <si>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</si>
  <si>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</si>
  <si>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</si>
  <si>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</si>
  <si>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</si>
  <si>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</si>
  <si>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</si>
  <si>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</si>
  <si>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</si>
  <si>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</si>
  <si>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</si>
  <si>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</si>
  <si>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</si>
  <si>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</si>
  <si>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</si>
  <si>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</si>
  <si>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</si>
  <si>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</si>
  <si>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</si>
  <si>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</si>
  <si>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</si>
  <si>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</si>
  <si>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</si>
  <si>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</si>
  <si>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</si>
  <si>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</si>
  <si>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</si>
  <si>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</si>
  <si>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</si>
  <si>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</si>
  <si>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</si>
  <si>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</si>
  <si>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</si>
  <si>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</si>
  <si>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</si>
  <si>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</si>
  <si>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</si>
  <si>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</si>
  <si>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</si>
  <si>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</si>
  <si>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</si>
  <si>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</si>
  <si>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</si>
  <si>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</si>
  <si>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</si>
  <si>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</si>
  <si>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</si>
  <si>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</si>
  <si>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</si>
  <si>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</si>
  <si>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</si>
  <si>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</si>
  <si>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</si>
  <si>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</si>
  <si>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</si>
  <si>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</si>
  <si>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</si>
  <si>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</si>
  <si>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</si>
  <si>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</si>
  <si>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</si>
  <si>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</si>
  <si>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</si>
  <si>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</si>
  <si>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</si>
  <si>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</si>
  <si>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</si>
  <si>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</si>
  <si>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</si>
  <si>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</si>
  <si>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</si>
  <si>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</si>
  <si>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</si>
  <si>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</si>
  <si>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</si>
  <si>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</si>
  <si>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</si>
  <si>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</si>
  <si>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</si>
  <si>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</si>
  <si>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</si>
  <si>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</si>
  <si>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</si>
  <si>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</si>
  <si>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</si>
  <si>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</si>
  <si>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</si>
  <si>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</si>
  <si>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</si>
  <si>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</si>
  <si>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</si>
  <si>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</si>
  <si>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</si>
  <si>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</si>
  <si>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</si>
  <si>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</si>
  <si>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</si>
  <si>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</si>
  <si>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</si>
  <si>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</si>
  <si>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</si>
  <si>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</si>
  <si>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</si>
  <si>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</si>
  <si>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</si>
  <si>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</si>
  <si>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</si>
  <si>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</si>
  <si>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</si>
  <si>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</si>
  <si>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</si>
  <si>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</si>
  <si>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</si>
  <si>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</si>
  <si>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</si>
  <si>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</si>
  <si>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</si>
  <si>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</si>
  <si>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</si>
  <si>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</si>
  <si>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</si>
  <si>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</si>
  <si>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</si>
  <si>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</si>
  <si>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</si>
  <si>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</si>
  <si>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</si>
  <si>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</si>
  <si>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</si>
  <si>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</si>
  <si>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</si>
  <si>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</si>
  <si>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</si>
  <si>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</si>
  <si>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</si>
  <si>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</si>
  <si>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</si>
  <si>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</si>
  <si>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</si>
  <si>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</si>
  <si>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</si>
  <si>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</si>
  <si>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</si>
  <si>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</si>
  <si>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</si>
  <si>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</si>
  <si>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</si>
  <si>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</si>
  <si>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</si>
  <si>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</si>
  <si>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</si>
  <si>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</si>
  <si>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</si>
  <si>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</si>
  <si>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</si>
  <si>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</si>
  <si>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</si>
  <si>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</si>
  <si>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</si>
  <si>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</si>
  <si>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</si>
  <si>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</si>
  <si>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</si>
  <si>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</si>
  <si>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</si>
  <si>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</si>
  <si>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</si>
  <si>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</si>
  <si>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</si>
  <si>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</si>
  <si>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</si>
  <si>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</si>
  <si>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</si>
  <si>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</si>
  <si>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</si>
  <si>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</si>
  <si>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</si>
  <si>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</si>
  <si>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</si>
  <si>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</si>
  <si>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</si>
  <si>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</si>
  <si>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</si>
  <si>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</si>
  <si>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</si>
  <si>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</si>
  <si>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</si>
  <si>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</si>
  <si>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</si>
  <si>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</si>
  <si>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</si>
  <si>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</si>
  <si>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</si>
  <si>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</si>
  <si>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</si>
  <si>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</si>
  <si>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</si>
  <si>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</si>
  <si>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</si>
  <si>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</si>
  <si>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</si>
  <si>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</si>
  <si>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</si>
  <si>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</si>
  <si>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</si>
  <si>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</si>
  <si>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</si>
  <si>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</si>
  <si>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</si>
  <si>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</si>
  <si>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</si>
  <si>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</si>
  <si>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</si>
  <si>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</si>
  <si>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</si>
  <si>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</si>
  <si>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</si>
  <si>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</si>
  <si>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</si>
  <si>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</si>
  <si>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</si>
  <si>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</si>
  <si>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</si>
  <si>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</si>
  <si>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</si>
  <si>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</si>
  <si>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</si>
  <si>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</si>
  <si>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</si>
  <si>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</si>
  <si>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</si>
  <si>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</si>
  <si>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</si>
  <si>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</si>
  <si>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</si>
  <si>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</si>
  <si>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</si>
  <si>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</si>
  <si>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</si>
  <si>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</si>
  <si>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</si>
  <si>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</si>
  <si>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</si>
  <si>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</si>
  <si>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</si>
  <si>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</si>
  <si>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</si>
  <si>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</si>
  <si>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</si>
  <si>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</si>
  <si>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</si>
  <si>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</si>
  <si>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</si>
  <si>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</si>
  <si>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</si>
  <si>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</si>
  <si>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</si>
  <si>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</si>
  <si>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</si>
  <si>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</si>
  <si>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</si>
  <si>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</si>
  <si>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</si>
  <si>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</si>
  <si>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</si>
  <si>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</si>
  <si>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</si>
  <si>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</si>
  <si>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</si>
  <si>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</si>
  <si>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</si>
  <si>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</si>
  <si>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</si>
  <si>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</si>
  <si>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</si>
  <si>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</si>
  <si>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</si>
  <si>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</si>
  <si>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</si>
  <si>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</si>
  <si>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</si>
  <si>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</si>
  <si>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</si>
  <si>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</si>
  <si>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</si>
  <si>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</si>
  <si>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</si>
  <si>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</si>
  <si>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</si>
  <si>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</si>
  <si>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</si>
  <si>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</si>
  <si>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</si>
  <si>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</si>
  <si>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</si>
  <si>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</si>
  <si>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</si>
  <si>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</si>
  <si>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</si>
  <si>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</si>
  <si>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</si>
  <si>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</si>
  <si>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</si>
  <si>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</si>
  <si>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</si>
  <si>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</si>
  <si>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</si>
  <si>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</si>
  <si>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</si>
  <si>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</si>
  <si>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</si>
  <si>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</si>
  <si>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</si>
  <si>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</si>
  <si>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</si>
  <si>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</si>
  <si>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</si>
  <si>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</si>
  <si>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</si>
  <si>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</si>
  <si>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</si>
  <si>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</si>
  <si>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</si>
  <si>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</si>
  <si>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</si>
  <si>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</si>
  <si>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</si>
  <si>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</si>
  <si>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</si>
  <si>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</si>
  <si>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</si>
  <si>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</si>
  <si>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</si>
  <si>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</si>
  <si>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</si>
  <si>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</si>
  <si>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</si>
  <si>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</si>
  <si>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</si>
  <si>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</si>
  <si>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</si>
  <si>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</si>
  <si>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</si>
  <si>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</si>
  <si>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</si>
  <si>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</si>
  <si>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</si>
  <si>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</si>
  <si>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</si>
  <si>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</si>
  <si>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</si>
  <si>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</si>
  <si>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</si>
  <si>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</si>
  <si>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</si>
  <si>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</si>
  <si>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</si>
  <si>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</si>
  <si>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</si>
  <si>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</si>
  <si>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</si>
  <si>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</si>
  <si>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</si>
  <si>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</si>
  <si>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</si>
  <si>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</si>
  <si>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</si>
  <si>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</si>
  <si>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</si>
  <si>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</si>
  <si>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</si>
  <si>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</si>
  <si>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</si>
  <si>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</si>
  <si>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</si>
  <si>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</si>
  <si>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</si>
  <si>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</si>
  <si>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</si>
  <si>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</si>
  <si>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</si>
  <si>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</si>
  <si>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</si>
  <si>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</si>
  <si>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</si>
  <si>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</si>
  <si>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</si>
  <si>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</si>
  <si>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</si>
  <si>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</si>
  <si>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</si>
  <si>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</si>
  <si>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</si>
  <si>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</si>
  <si>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</si>
  <si>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</si>
  <si>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</si>
  <si>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</si>
  <si>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</si>
  <si>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</si>
  <si>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</si>
  <si>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</si>
  <si>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</si>
  <si>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</si>
  <si>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</si>
  <si>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</si>
  <si>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</si>
  <si>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</si>
  <si>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</si>
  <si>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</si>
  <si>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</si>
  <si>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</si>
  <si>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</si>
  <si>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</si>
  <si>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</si>
  <si>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</si>
  <si>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</si>
  <si>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</si>
  <si>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</si>
  <si>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</si>
  <si>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</si>
  <si>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</si>
  <si>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</si>
  <si>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</si>
  <si>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</si>
  <si>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</si>
  <si>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</si>
  <si>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</si>
  <si>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</si>
  <si>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</si>
  <si>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</si>
  <si>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</si>
  <si>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</si>
  <si>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</si>
  <si>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</si>
  <si>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</si>
  <si>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</si>
  <si>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</si>
  <si>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</si>
  <si>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</si>
  <si>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</si>
  <si>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</si>
  <si>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</si>
  <si>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</si>
  <si>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</si>
  <si>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</si>
  <si>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</si>
  <si>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</si>
  <si>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</si>
  <si>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</si>
  <si>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</si>
  <si>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</si>
  <si>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</si>
  <si>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</si>
  <si>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</si>
  <si>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</si>
  <si>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</si>
  <si>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</si>
  <si>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</si>
  <si>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</si>
  <si>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</si>
  <si>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</si>
  <si>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</si>
  <si>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</si>
  <si>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</si>
  <si>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</si>
  <si>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</si>
  <si>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</si>
  <si>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</si>
  <si>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</si>
  <si>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</si>
  <si>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</si>
  <si>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</si>
  <si>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</si>
  <si>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</si>
  <si>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</si>
  <si>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</si>
  <si>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</si>
  <si>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</si>
  <si>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</si>
  <si>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</si>
  <si>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</si>
  <si>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</si>
  <si>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</si>
  <si>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</si>
  <si>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</si>
  <si>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</si>
  <si>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</si>
  <si>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</si>
  <si>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</si>
  <si>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</si>
  <si>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</si>
  <si>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</si>
  <si>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</si>
  <si>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</si>
  <si>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</si>
  <si>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</si>
  <si>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</si>
  <si>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</si>
  <si>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</si>
  <si>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</si>
  <si>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</si>
  <si>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</si>
  <si>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</si>
  <si>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</si>
  <si>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</si>
  <si>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</si>
  <si>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</si>
  <si>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</si>
  <si>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</si>
  <si>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</si>
  <si>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</si>
  <si>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</si>
  <si>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</si>
  <si>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</si>
  <si>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</si>
  <si>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</si>
  <si>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</si>
  <si>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</si>
  <si>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</si>
  <si>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</si>
  <si>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</si>
  <si>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</si>
  <si>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</si>
  <si>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</si>
  <si>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</si>
  <si>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</si>
  <si>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</si>
  <si>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</si>
  <si>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</si>
  <si>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</si>
  <si>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</si>
  <si>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</si>
  <si>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</si>
  <si>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</si>
  <si>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</si>
  <si>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</si>
  <si>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</si>
  <si>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</si>
  <si>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</si>
  <si>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</si>
  <si>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</si>
  <si>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</si>
  <si>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</si>
  <si>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</si>
  <si>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</si>
  <si>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</si>
  <si>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</si>
  <si>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</si>
  <si>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</si>
  <si>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</si>
  <si>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</si>
  <si>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</si>
  <si>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</si>
  <si>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</si>
  <si>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</si>
  <si>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</si>
  <si>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</si>
  <si>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</si>
  <si>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</si>
  <si>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</si>
  <si>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</si>
  <si>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</si>
  <si>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</si>
  <si>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</si>
  <si>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</si>
  <si>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</si>
  <si>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</si>
  <si>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</si>
  <si>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</si>
  <si>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</si>
  <si>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</si>
  <si>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</si>
  <si>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</si>
  <si>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</si>
  <si>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</si>
  <si>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</si>
  <si>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</si>
  <si>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</si>
  <si>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</si>
  <si>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</si>
  <si>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</si>
  <si>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</si>
  <si>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</si>
  <si>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</si>
  <si>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</si>
  <si>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</si>
  <si>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</si>
  <si>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</si>
  <si>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</si>
  <si>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</si>
  <si>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</si>
  <si>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</si>
  <si>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</si>
  <si>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</si>
  <si>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</si>
  <si>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</si>
  <si>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</si>
  <si>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</si>
  <si>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</si>
  <si>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</si>
  <si>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</si>
  <si>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</si>
  <si>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</si>
  <si>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</si>
  <si>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</si>
  <si>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</si>
  <si>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</si>
  <si>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</si>
  <si>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</si>
  <si>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</si>
  <si>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</si>
  <si>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</si>
  <si>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</si>
  <si>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</si>
  <si>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</si>
  <si>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</si>
  <si>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</si>
  <si>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</si>
  <si>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</si>
  <si>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</si>
  <si>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</si>
  <si>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</si>
  <si>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</si>
  <si>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</si>
  <si>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</si>
  <si>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</si>
  <si>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</si>
  <si>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</si>
  <si>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</si>
  <si>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</si>
  <si>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</si>
  <si>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</si>
  <si>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</si>
  <si>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</si>
  <si>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</si>
  <si>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</si>
  <si>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</si>
  <si>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</si>
  <si>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</si>
  <si>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</si>
  <si>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</si>
  <si>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</si>
  <si>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</si>
  <si>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</si>
  <si>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</si>
  <si>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</si>
  <si>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</si>
  <si>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</si>
  <si>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</si>
  <si>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</si>
  <si>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</si>
  <si>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</si>
  <si>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</si>
  <si>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</si>
  <si>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</si>
  <si>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</si>
  <si>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</si>
  <si>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</si>
  <si>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</si>
  <si>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</si>
  <si>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</si>
  <si>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</si>
  <si>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</si>
  <si>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</si>
  <si>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</si>
  <si>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</si>
  <si>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</si>
  <si>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</si>
  <si>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</si>
  <si>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</si>
  <si>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</si>
  <si>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</si>
  <si>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</si>
  <si>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</si>
  <si>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</si>
  <si>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</si>
  <si>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</si>
  <si>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</si>
  <si>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</si>
  <si>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</si>
  <si>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</si>
  <si>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</si>
  <si>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</si>
  <si>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</si>
  <si>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</si>
  <si>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</si>
  <si>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</si>
  <si>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</si>
  <si>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</si>
  <si>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</si>
  <si>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</si>
  <si>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</si>
  <si>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</si>
  <si>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</si>
  <si>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</si>
  <si>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</si>
  <si>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</si>
  <si>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</si>
  <si>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</si>
  <si>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</si>
  <si>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</si>
  <si>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</si>
  <si>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</si>
  <si>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</si>
  <si>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</si>
  <si>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</si>
  <si>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</si>
  <si>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</si>
  <si>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</si>
  <si>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</si>
  <si>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</si>
  <si>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</si>
  <si>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</si>
  <si>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</si>
  <si>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</si>
  <si>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</si>
  <si>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</si>
  <si>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</si>
  <si>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</si>
  <si>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</si>
  <si>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</si>
  <si>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</si>
  <si>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</si>
  <si>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</si>
  <si>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</si>
  <si>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</si>
  <si>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</si>
  <si>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</si>
  <si>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</si>
  <si>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</si>
  <si>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</si>
  <si>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</si>
  <si>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</si>
  <si>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</si>
  <si>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</si>
  <si>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</si>
  <si>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</si>
  <si>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</si>
  <si>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</si>
  <si>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</si>
  <si>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</si>
  <si>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</si>
  <si>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</si>
  <si>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</si>
  <si>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</si>
  <si>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</si>
  <si>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</si>
  <si>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</si>
  <si>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</si>
  <si>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</si>
  <si>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</si>
  <si>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</si>
  <si>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</si>
  <si>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</si>
  <si>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</si>
  <si>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</si>
  <si>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</si>
  <si>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</si>
  <si>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</si>
  <si>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</si>
  <si>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</si>
  <si>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</si>
  <si>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</si>
  <si>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</si>
  <si>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</si>
  <si>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</si>
  <si>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</si>
  <si>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</si>
  <si>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</si>
  <si>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</si>
  <si>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</si>
  <si>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</si>
  <si>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</si>
  <si>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</si>
  <si>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</si>
  <si>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</si>
  <si>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</si>
  <si>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</si>
  <si>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</si>
  <si>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</si>
  <si>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</si>
  <si>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</si>
  <si>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</si>
  <si>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</si>
  <si>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</si>
  <si>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</si>
  <si>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</si>
  <si>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</si>
  <si>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</si>
  <si>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</si>
  <si>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</si>
  <si>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</si>
  <si>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</si>
  <si>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</si>
  <si>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</si>
  <si>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</si>
  <si>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</si>
  <si>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</si>
  <si>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</si>
  <si>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</si>
  <si>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</si>
  <si>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</si>
  <si>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</si>
  <si>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</si>
  <si>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</si>
  <si>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</si>
  <si>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</si>
  <si>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</si>
  <si>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</si>
  <si>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</si>
  <si>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</si>
  <si>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</si>
  <si>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</si>
  <si>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</si>
  <si>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</si>
  <si>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</si>
  <si>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</si>
  <si>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</si>
  <si>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</si>
  <si>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</si>
  <si>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</si>
  <si>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</si>
  <si>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</si>
  <si>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</si>
  <si>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</si>
  <si>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</si>
  <si>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</si>
  <si>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</si>
  <si>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</si>
  <si>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</si>
  <si>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</si>
  <si>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</si>
  <si>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</si>
  <si>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</si>
  <si>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</si>
  <si>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</si>
  <si>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</si>
  <si>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</si>
  <si>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</si>
  <si>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</si>
  <si>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</si>
  <si>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</si>
  <si>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</si>
  <si>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</si>
  <si>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</si>
  <si>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</si>
  <si>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</si>
  <si>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</si>
  <si>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</si>
  <si>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</si>
  <si>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</si>
  <si>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</si>
  <si>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</si>
  <si>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</si>
  <si>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</si>
  <si>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</si>
  <si>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</si>
  <si>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</si>
  <si>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</si>
  <si>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</si>
  <si>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</si>
  <si>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</si>
  <si>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</si>
  <si>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</si>
  <si>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</si>
  <si>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</si>
  <si>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</si>
  <si>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</si>
  <si>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</si>
  <si>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</si>
  <si>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</si>
  <si>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</si>
  <si>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</si>
  <si>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</si>
  <si>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</si>
  <si>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</si>
  <si>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</si>
  <si>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</si>
  <si>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</si>
  <si>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</si>
  <si>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</si>
  <si>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</si>
  <si>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</si>
  <si>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</si>
  <si>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</si>
  <si>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</si>
  <si>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</si>
  <si>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</si>
  <si>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</si>
  <si>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</si>
  <si>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</si>
  <si>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</si>
  <si>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</si>
  <si>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</si>
  <si>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</si>
  <si>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</si>
  <si>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</si>
  <si>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</si>
  <si>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</si>
  <si>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</si>
  <si>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</si>
  <si>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</si>
  <si>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</si>
  <si>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</si>
  <si>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</si>
  <si>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</si>
  <si>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</si>
  <si>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</si>
  <si>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</si>
  <si>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</si>
  <si>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</si>
  <si>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</si>
  <si>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</si>
  <si>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</si>
  <si>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</si>
  <si>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</si>
  <si>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</si>
  <si>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</si>
  <si>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</si>
  <si>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</si>
  <si>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</si>
  <si>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</si>
  <si>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</si>
  <si>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</si>
  <si>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</si>
  <si>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</si>
  <si>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</si>
  <si>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</si>
  <si>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</si>
  <si>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</si>
  <si>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</si>
  <si>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</si>
  <si>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</si>
  <si>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</si>
  <si>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</si>
  <si>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</si>
  <si>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</si>
  <si>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</si>
  <si>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</si>
  <si>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</si>
  <si>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</si>
  <si>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</si>
  <si>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</si>
  <si>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</si>
  <si>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</si>
  <si>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</si>
  <si>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</si>
  <si>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</si>
  <si>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</si>
  <si>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</si>
  <si>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</si>
  <si>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</si>
  <si>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</si>
  <si>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</si>
  <si>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</si>
  <si>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</si>
  <si>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</si>
  <si>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</si>
  <si>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</si>
  <si>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</si>
  <si>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</si>
  <si>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</si>
  <si>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</si>
  <si>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</si>
  <si>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</si>
  <si>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</si>
  <si>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</si>
  <si>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</si>
  <si>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</si>
  <si>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</si>
  <si>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</si>
  <si>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</si>
  <si>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</si>
  <si>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</si>
  <si>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</si>
  <si>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</si>
  <si>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</si>
  <si>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</si>
  <si>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</si>
  <si>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</si>
  <si>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</si>
  <si>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</si>
  <si>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</si>
  <si>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</si>
  <si>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</si>
  <si>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</si>
  <si>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</si>
  <si>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</si>
  <si>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</si>
  <si>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</si>
  <si>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</si>
  <si>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</si>
  <si>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</si>
  <si>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</si>
  <si>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</si>
  <si>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</si>
  <si>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</si>
  <si>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</si>
  <si>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</si>
  <si>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</si>
  <si>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</si>
  <si>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</si>
  <si>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</si>
  <si>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</si>
  <si>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</si>
  <si>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</si>
  <si>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</si>
  <si>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</si>
  <si>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</si>
  <si>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</si>
  <si>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</si>
  <si>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</si>
  <si>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</si>
  <si>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</si>
  <si>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</si>
  <si>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</si>
  <si>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</si>
  <si>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</si>
  <si>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</si>
  <si>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</si>
  <si>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</si>
  <si>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</si>
  <si>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</si>
  <si>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</si>
  <si>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</si>
  <si>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</si>
  <si>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</si>
  <si>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</si>
  <si>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</si>
  <si>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</si>
  <si>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</si>
  <si>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</si>
  <si>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</si>
  <si>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</si>
  <si>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</si>
  <si>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</si>
  <si>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</si>
  <si>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</si>
  <si>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</si>
  <si>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</si>
  <si>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</si>
  <si>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</si>
  <si>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</si>
  <si>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</si>
  <si>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</si>
  <si>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</si>
  <si>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</si>
  <si>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</si>
  <si>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</si>
  <si>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125</t>
  </si>
  <si>
    <t>351</t>
  </si>
  <si>
    <t>405</t>
  </si>
  <si>
    <t>290</t>
  </si>
  <si>
    <t>124</t>
  </si>
  <si>
    <t>082</t>
  </si>
  <si>
    <t>162</t>
  </si>
  <si>
    <t>164</t>
  </si>
  <si>
    <t xml:space="preserve">Prestar el servicio de atención, educaci6n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
</t>
  </si>
  <si>
    <t>Prestar el servicio de atención, educación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t>
  </si>
  <si>
    <t>Prestar el servicio de atención, a niños y niñas menores de 5 años 0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</si>
  <si>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</si>
  <si>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</si>
  <si>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desarrollo infantil en medio familiar-DIMF-de conformidad con el manual operativo de la modalidad familiar y las directrices establecidas por el ICBF, en armonía con la política de estado para el desarrollo integral de la primera infancia</t>
  </si>
  <si>
    <t>PRESTAR IOS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</si>
  <si>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</si>
  <si>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50002612020</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</si>
  <si>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</si>
  <si>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LOURDES LADINO GUEVARA</t>
  </si>
  <si>
    <t>LOURDES LADINO GUEARA</t>
  </si>
  <si>
    <t>Calle 8 N°17D-17, Barrio El Retorno</t>
  </si>
  <si>
    <t>sinergiaalianzaprofesional@hotmail.com</t>
  </si>
  <si>
    <t>2021-50-10001301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</si>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</sst>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2" zoomScale="70" zoomScaleNormal="70" zoomScaleSheetLayoutView="40" zoomScalePageLayoutView="40" workbookViewId="0">
      <selection activeCell="G178" sqref="G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2" t="s">
        <v>741</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900903297</v>
      </c>
      <c r="C20" s="5"/>
      <c r="D20" s="72"/>
      <c r="E20" s="5"/>
      <c r="F20" s="5"/>
      <c r="G20" s="5"/>
      <c r="H20" s="185"/>
      <c r="I20" s="148" t="s">
        <v>741</v>
      </c>
      <c r="J20" s="149" t="s">
        <v>747</v>
      </c>
      <c r="K20" s="150">
        <v>1006848545</v>
      </c>
      <c r="L20" s="151">
        <v>44242</v>
      </c>
      <c r="M20" s="151">
        <v>44561</v>
      </c>
      <c r="N20" s="134">
        <f>+(M20-L20)/30</f>
        <v>10.633333333333333</v>
      </c>
      <c r="O20" s="137"/>
      <c r="U20" s="133"/>
      <c r="V20" s="104">
        <f ca="1">NOW()</f>
        <v>44193.378333564811</v>
      </c>
      <c r="W20" s="104">
        <f ca="1">NOW()</f>
        <v>44193.378333564811</v>
      </c>
    </row>
    <row r="21" spans="1:23" ht="30" customHeight="1" outlineLevel="1" x14ac:dyDescent="0.25">
      <c r="A21" s="9"/>
      <c r="B21" s="70"/>
      <c r="C21" s="5"/>
      <c r="D21" s="5"/>
      <c r="E21" s="5"/>
      <c r="F21" s="5"/>
      <c r="G21" s="5"/>
      <c r="H21" s="69"/>
      <c r="I21" s="148" t="s">
        <v>741</v>
      </c>
      <c r="J21" s="149" t="s">
        <v>724</v>
      </c>
      <c r="K21" s="150">
        <v>1006848545</v>
      </c>
      <c r="L21" s="151">
        <v>44242</v>
      </c>
      <c r="M21" s="151">
        <v>44561</v>
      </c>
      <c r="N21" s="134">
        <f t="shared" ref="N21:N35" si="0">+(M21-L21)/30</f>
        <v>10.633333333333333</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SINERGIA ALIANZA PROFESIONAL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42398</v>
      </c>
      <c r="F48" s="144">
        <v>42674</v>
      </c>
      <c r="G48" s="159">
        <f>IF(AND(E48&lt;&gt;"",F48&lt;&gt;""),((F48-E48)/30),"")</f>
        <v>9.1999999999999993</v>
      </c>
      <c r="H48" s="113" t="s">
        <v>2685</v>
      </c>
      <c r="I48" s="112" t="s">
        <v>741</v>
      </c>
      <c r="J48" s="112" t="s">
        <v>764</v>
      </c>
      <c r="K48" s="115">
        <v>535849057</v>
      </c>
      <c r="L48" s="114" t="s">
        <v>1148</v>
      </c>
      <c r="M48" s="116">
        <v>1</v>
      </c>
      <c r="N48" s="114" t="s">
        <v>27</v>
      </c>
      <c r="O48" s="114" t="s">
        <v>26</v>
      </c>
      <c r="P48" s="77"/>
    </row>
    <row r="49" spans="1:16" s="6" customFormat="1" ht="24.75" customHeight="1" x14ac:dyDescent="0.25">
      <c r="A49" s="142">
        <v>2</v>
      </c>
      <c r="B49" s="110" t="s">
        <v>2676</v>
      </c>
      <c r="C49" s="123" t="s">
        <v>31</v>
      </c>
      <c r="D49" s="109" t="s">
        <v>2678</v>
      </c>
      <c r="E49" s="144">
        <v>42678</v>
      </c>
      <c r="F49" s="144">
        <v>42719</v>
      </c>
      <c r="G49" s="159">
        <f t="shared" ref="G49:G50" si="2">IF(AND(E49&lt;&gt;"",F49&lt;&gt;""),((F49-E49)/30),"")</f>
        <v>1.3666666666666667</v>
      </c>
      <c r="H49" s="113" t="s">
        <v>2686</v>
      </c>
      <c r="I49" s="112" t="s">
        <v>741</v>
      </c>
      <c r="J49" s="112" t="s">
        <v>744</v>
      </c>
      <c r="K49" s="115">
        <v>324886888</v>
      </c>
      <c r="L49" s="123" t="s">
        <v>1148</v>
      </c>
      <c r="M49" s="116">
        <v>1</v>
      </c>
      <c r="N49" s="114" t="s">
        <v>27</v>
      </c>
      <c r="O49" s="114" t="s">
        <v>26</v>
      </c>
      <c r="P49" s="77"/>
    </row>
    <row r="50" spans="1:16" s="6" customFormat="1" ht="24.75" customHeight="1" x14ac:dyDescent="0.25">
      <c r="A50" s="142">
        <v>3</v>
      </c>
      <c r="B50" s="110" t="s">
        <v>2676</v>
      </c>
      <c r="C50" s="123" t="s">
        <v>31</v>
      </c>
      <c r="D50" s="109" t="s">
        <v>2678</v>
      </c>
      <c r="E50" s="144">
        <v>42678</v>
      </c>
      <c r="F50" s="144">
        <v>42719</v>
      </c>
      <c r="G50" s="159">
        <f t="shared" si="2"/>
        <v>1.3666666666666667</v>
      </c>
      <c r="H50" s="118" t="s">
        <v>2686</v>
      </c>
      <c r="I50" s="112" t="s">
        <v>741</v>
      </c>
      <c r="J50" s="112" t="s">
        <v>764</v>
      </c>
      <c r="K50" s="115">
        <v>324886888</v>
      </c>
      <c r="L50" s="123" t="s">
        <v>1148</v>
      </c>
      <c r="M50" s="116">
        <v>1</v>
      </c>
      <c r="N50" s="114" t="s">
        <v>27</v>
      </c>
      <c r="O50" s="114" t="s">
        <v>26</v>
      </c>
      <c r="P50" s="77"/>
    </row>
    <row r="51" spans="1:16" s="6" customFormat="1" ht="24.75" customHeight="1" outlineLevel="1" x14ac:dyDescent="0.25">
      <c r="A51" s="142">
        <v>4</v>
      </c>
      <c r="B51" s="110" t="s">
        <v>2676</v>
      </c>
      <c r="C51" s="123" t="s">
        <v>31</v>
      </c>
      <c r="D51" s="109" t="s">
        <v>2679</v>
      </c>
      <c r="E51" s="144">
        <v>42720</v>
      </c>
      <c r="F51" s="144">
        <v>43084</v>
      </c>
      <c r="G51" s="159">
        <f t="shared" ref="G51:G107" si="3">IF(AND(E51&lt;&gt;"",F51&lt;&gt;""),((F51-E51)/30),"")</f>
        <v>12.133333333333333</v>
      </c>
      <c r="H51" s="113" t="s">
        <v>2687</v>
      </c>
      <c r="I51" s="112" t="s">
        <v>741</v>
      </c>
      <c r="J51" s="112" t="s">
        <v>744</v>
      </c>
      <c r="K51" s="115">
        <v>2253859605</v>
      </c>
      <c r="L51" s="123" t="s">
        <v>1148</v>
      </c>
      <c r="M51" s="116">
        <v>1</v>
      </c>
      <c r="N51" s="114" t="s">
        <v>27</v>
      </c>
      <c r="O51" s="114" t="s">
        <v>26</v>
      </c>
      <c r="P51" s="77"/>
    </row>
    <row r="52" spans="1:16" s="7" customFormat="1" ht="24.75" customHeight="1" outlineLevel="1" x14ac:dyDescent="0.25">
      <c r="A52" s="143">
        <v>5</v>
      </c>
      <c r="B52" s="110" t="s">
        <v>2676</v>
      </c>
      <c r="C52" s="123" t="s">
        <v>31</v>
      </c>
      <c r="D52" s="109" t="s">
        <v>2679</v>
      </c>
      <c r="E52" s="144">
        <v>42720</v>
      </c>
      <c r="F52" s="144">
        <v>43084</v>
      </c>
      <c r="G52" s="159">
        <f t="shared" si="3"/>
        <v>12.133333333333333</v>
      </c>
      <c r="H52" s="118" t="s">
        <v>2687</v>
      </c>
      <c r="I52" s="112" t="s">
        <v>741</v>
      </c>
      <c r="J52" s="112" t="s">
        <v>764</v>
      </c>
      <c r="K52" s="115">
        <v>2253859605</v>
      </c>
      <c r="L52" s="123" t="s">
        <v>1148</v>
      </c>
      <c r="M52" s="116">
        <v>1</v>
      </c>
      <c r="N52" s="114" t="s">
        <v>27</v>
      </c>
      <c r="O52" s="114" t="s">
        <v>26</v>
      </c>
      <c r="P52" s="78"/>
    </row>
    <row r="53" spans="1:16" s="7" customFormat="1" ht="24.75" customHeight="1" outlineLevel="1" x14ac:dyDescent="0.25">
      <c r="A53" s="143">
        <v>6</v>
      </c>
      <c r="B53" s="110" t="s">
        <v>2676</v>
      </c>
      <c r="C53" s="123" t="s">
        <v>31</v>
      </c>
      <c r="D53" s="109" t="s">
        <v>2680</v>
      </c>
      <c r="E53" s="144">
        <v>43076</v>
      </c>
      <c r="F53" s="144">
        <v>43312</v>
      </c>
      <c r="G53" s="159">
        <f t="shared" si="3"/>
        <v>7.8666666666666663</v>
      </c>
      <c r="H53" s="118" t="s">
        <v>2688</v>
      </c>
      <c r="I53" s="112" t="s">
        <v>741</v>
      </c>
      <c r="J53" s="112" t="s">
        <v>744</v>
      </c>
      <c r="K53" s="115">
        <v>2876908052</v>
      </c>
      <c r="L53" s="123" t="s">
        <v>1148</v>
      </c>
      <c r="M53" s="116">
        <v>1</v>
      </c>
      <c r="N53" s="114" t="s">
        <v>27</v>
      </c>
      <c r="O53" s="114" t="s">
        <v>26</v>
      </c>
      <c r="P53" s="78"/>
    </row>
    <row r="54" spans="1:16" s="7" customFormat="1" ht="24.75" customHeight="1" outlineLevel="1" x14ac:dyDescent="0.25">
      <c r="A54" s="143">
        <v>7</v>
      </c>
      <c r="B54" s="110" t="s">
        <v>2676</v>
      </c>
      <c r="C54" s="123" t="s">
        <v>31</v>
      </c>
      <c r="D54" s="109" t="s">
        <v>2680</v>
      </c>
      <c r="E54" s="144">
        <v>43076</v>
      </c>
      <c r="F54" s="144">
        <v>43312</v>
      </c>
      <c r="G54" s="159">
        <f t="shared" si="3"/>
        <v>7.8666666666666663</v>
      </c>
      <c r="H54" s="113" t="s">
        <v>2688</v>
      </c>
      <c r="I54" s="112" t="s">
        <v>741</v>
      </c>
      <c r="J54" s="112" t="s">
        <v>748</v>
      </c>
      <c r="K54" s="117">
        <v>2876908052</v>
      </c>
      <c r="L54" s="123" t="s">
        <v>1148</v>
      </c>
      <c r="M54" s="116">
        <v>1</v>
      </c>
      <c r="N54" s="114" t="s">
        <v>27</v>
      </c>
      <c r="O54" s="114" t="s">
        <v>26</v>
      </c>
      <c r="P54" s="78"/>
    </row>
    <row r="55" spans="1:16" s="7" customFormat="1" ht="24.75" customHeight="1" outlineLevel="1" x14ac:dyDescent="0.25">
      <c r="A55" s="143">
        <v>8</v>
      </c>
      <c r="B55" s="110" t="s">
        <v>2676</v>
      </c>
      <c r="C55" s="123" t="s">
        <v>31</v>
      </c>
      <c r="D55" s="109" t="s">
        <v>2680</v>
      </c>
      <c r="E55" s="144">
        <v>43076</v>
      </c>
      <c r="F55" s="144">
        <v>43312</v>
      </c>
      <c r="G55" s="159">
        <f t="shared" si="3"/>
        <v>7.8666666666666663</v>
      </c>
      <c r="H55" s="113" t="s">
        <v>2688</v>
      </c>
      <c r="I55" s="112" t="s">
        <v>741</v>
      </c>
      <c r="J55" s="112" t="s">
        <v>764</v>
      </c>
      <c r="K55" s="117">
        <v>2876908052</v>
      </c>
      <c r="L55" s="123" t="s">
        <v>1148</v>
      </c>
      <c r="M55" s="116">
        <v>1</v>
      </c>
      <c r="N55" s="114" t="s">
        <v>27</v>
      </c>
      <c r="O55" s="114" t="s">
        <v>26</v>
      </c>
      <c r="P55" s="78"/>
    </row>
    <row r="56" spans="1:16" s="7" customFormat="1" ht="24.75" customHeight="1" outlineLevel="1" x14ac:dyDescent="0.25">
      <c r="A56" s="143">
        <v>9</v>
      </c>
      <c r="B56" s="110" t="s">
        <v>2676</v>
      </c>
      <c r="C56" s="123" t="s">
        <v>31</v>
      </c>
      <c r="D56" s="109" t="s">
        <v>2680</v>
      </c>
      <c r="E56" s="144">
        <v>43076</v>
      </c>
      <c r="F56" s="144">
        <v>43312</v>
      </c>
      <c r="G56" s="159">
        <f t="shared" si="3"/>
        <v>7.8666666666666663</v>
      </c>
      <c r="H56" s="113" t="s">
        <v>2688</v>
      </c>
      <c r="I56" s="112" t="s">
        <v>741</v>
      </c>
      <c r="J56" s="112" t="s">
        <v>484</v>
      </c>
      <c r="K56" s="117">
        <v>2876908052</v>
      </c>
      <c r="L56" s="123" t="s">
        <v>1148</v>
      </c>
      <c r="M56" s="116">
        <v>1</v>
      </c>
      <c r="N56" s="114" t="s">
        <v>27</v>
      </c>
      <c r="O56" s="114" t="s">
        <v>26</v>
      </c>
      <c r="P56" s="78"/>
    </row>
    <row r="57" spans="1:16" s="7" customFormat="1" ht="24.75" customHeight="1" outlineLevel="1" x14ac:dyDescent="0.25">
      <c r="A57" s="143">
        <v>10</v>
      </c>
      <c r="B57" s="64" t="s">
        <v>2676</v>
      </c>
      <c r="C57" s="123" t="s">
        <v>31</v>
      </c>
      <c r="D57" s="63" t="s">
        <v>2681</v>
      </c>
      <c r="E57" s="144">
        <v>43313</v>
      </c>
      <c r="F57" s="144">
        <v>43434</v>
      </c>
      <c r="G57" s="159">
        <f t="shared" si="3"/>
        <v>4.0333333333333332</v>
      </c>
      <c r="H57" s="64" t="s">
        <v>2689</v>
      </c>
      <c r="I57" s="63" t="s">
        <v>741</v>
      </c>
      <c r="J57" s="63" t="s">
        <v>744</v>
      </c>
      <c r="K57" s="66">
        <v>1791402159</v>
      </c>
      <c r="L57" s="123" t="s">
        <v>1148</v>
      </c>
      <c r="M57" s="116">
        <v>1</v>
      </c>
      <c r="N57" s="65" t="s">
        <v>27</v>
      </c>
      <c r="O57" s="65" t="s">
        <v>26</v>
      </c>
      <c r="P57" s="78"/>
    </row>
    <row r="58" spans="1:16" s="7" customFormat="1" ht="24.75" customHeight="1" outlineLevel="1" x14ac:dyDescent="0.25">
      <c r="A58" s="143">
        <v>11</v>
      </c>
      <c r="B58" s="64" t="s">
        <v>2676</v>
      </c>
      <c r="C58" s="123" t="s">
        <v>31</v>
      </c>
      <c r="D58" s="63" t="s">
        <v>2681</v>
      </c>
      <c r="E58" s="144">
        <v>43313</v>
      </c>
      <c r="F58" s="144">
        <v>43434</v>
      </c>
      <c r="G58" s="159">
        <f t="shared" si="3"/>
        <v>4.0333333333333332</v>
      </c>
      <c r="H58" s="64" t="s">
        <v>2689</v>
      </c>
      <c r="I58" s="63" t="s">
        <v>741</v>
      </c>
      <c r="J58" s="63" t="s">
        <v>748</v>
      </c>
      <c r="K58" s="66">
        <v>1791402159</v>
      </c>
      <c r="L58" s="123" t="s">
        <v>1148</v>
      </c>
      <c r="M58" s="116">
        <v>1</v>
      </c>
      <c r="N58" s="65" t="s">
        <v>27</v>
      </c>
      <c r="O58" s="65" t="s">
        <v>26</v>
      </c>
      <c r="P58" s="78"/>
    </row>
    <row r="59" spans="1:16" s="7" customFormat="1" ht="24.75" customHeight="1" outlineLevel="1" x14ac:dyDescent="0.25">
      <c r="A59" s="143">
        <v>12</v>
      </c>
      <c r="B59" s="64" t="s">
        <v>2676</v>
      </c>
      <c r="C59" s="123" t="s">
        <v>31</v>
      </c>
      <c r="D59" s="63" t="s">
        <v>2681</v>
      </c>
      <c r="E59" s="144">
        <v>43313</v>
      </c>
      <c r="F59" s="144">
        <v>43434</v>
      </c>
      <c r="G59" s="159">
        <f t="shared" si="3"/>
        <v>4.0333333333333332</v>
      </c>
      <c r="H59" s="64" t="s">
        <v>2689</v>
      </c>
      <c r="I59" s="63" t="s">
        <v>741</v>
      </c>
      <c r="J59" s="63" t="s">
        <v>764</v>
      </c>
      <c r="K59" s="66">
        <v>1791402159</v>
      </c>
      <c r="L59" s="123" t="s">
        <v>1148</v>
      </c>
      <c r="M59" s="116">
        <v>1</v>
      </c>
      <c r="N59" s="65" t="s">
        <v>27</v>
      </c>
      <c r="O59" s="65" t="s">
        <v>26</v>
      </c>
      <c r="P59" s="78"/>
    </row>
    <row r="60" spans="1:16" s="7" customFormat="1" ht="24.75" customHeight="1" outlineLevel="1" x14ac:dyDescent="0.25">
      <c r="A60" s="143">
        <v>13</v>
      </c>
      <c r="B60" s="64" t="s">
        <v>2676</v>
      </c>
      <c r="C60" s="123" t="s">
        <v>31</v>
      </c>
      <c r="D60" s="63" t="s">
        <v>2681</v>
      </c>
      <c r="E60" s="144">
        <v>43313</v>
      </c>
      <c r="F60" s="144">
        <v>43434</v>
      </c>
      <c r="G60" s="159">
        <f t="shared" si="3"/>
        <v>4.0333333333333332</v>
      </c>
      <c r="H60" s="64" t="s">
        <v>2689</v>
      </c>
      <c r="I60" s="63" t="s">
        <v>741</v>
      </c>
      <c r="J60" s="63" t="s">
        <v>484</v>
      </c>
      <c r="K60" s="66">
        <v>1791402159</v>
      </c>
      <c r="L60" s="123" t="s">
        <v>1148</v>
      </c>
      <c r="M60" s="116">
        <v>1</v>
      </c>
      <c r="N60" s="65" t="s">
        <v>27</v>
      </c>
      <c r="O60" s="65" t="s">
        <v>26</v>
      </c>
      <c r="P60" s="78"/>
    </row>
    <row r="61" spans="1:16" s="7" customFormat="1" ht="24.75" customHeight="1" outlineLevel="1" x14ac:dyDescent="0.25">
      <c r="A61" s="143">
        <v>14</v>
      </c>
      <c r="B61" s="64" t="s">
        <v>2676</v>
      </c>
      <c r="C61" s="123" t="s">
        <v>31</v>
      </c>
      <c r="D61" s="63" t="s">
        <v>2682</v>
      </c>
      <c r="E61" s="144">
        <v>43483</v>
      </c>
      <c r="F61" s="144">
        <v>43822</v>
      </c>
      <c r="G61" s="159">
        <f t="shared" si="3"/>
        <v>11.3</v>
      </c>
      <c r="H61" s="64" t="s">
        <v>2690</v>
      </c>
      <c r="I61" s="63" t="s">
        <v>741</v>
      </c>
      <c r="J61" s="63" t="s">
        <v>744</v>
      </c>
      <c r="K61" s="66">
        <v>5275394510</v>
      </c>
      <c r="L61" s="123" t="s">
        <v>1148</v>
      </c>
      <c r="M61" s="116">
        <v>1</v>
      </c>
      <c r="N61" s="65" t="s">
        <v>27</v>
      </c>
      <c r="O61" s="65" t="s">
        <v>1148</v>
      </c>
      <c r="P61" s="78"/>
    </row>
    <row r="62" spans="1:16" s="7" customFormat="1" ht="24.75" customHeight="1" outlineLevel="1" x14ac:dyDescent="0.25">
      <c r="A62" s="143">
        <v>15</v>
      </c>
      <c r="B62" s="64" t="s">
        <v>2676</v>
      </c>
      <c r="C62" s="123" t="s">
        <v>31</v>
      </c>
      <c r="D62" s="63" t="s">
        <v>2682</v>
      </c>
      <c r="E62" s="144">
        <v>43483</v>
      </c>
      <c r="F62" s="144">
        <v>43822</v>
      </c>
      <c r="G62" s="159">
        <f t="shared" si="3"/>
        <v>11.3</v>
      </c>
      <c r="H62" s="64" t="s">
        <v>2690</v>
      </c>
      <c r="I62" s="63" t="s">
        <v>741</v>
      </c>
      <c r="J62" s="63" t="s">
        <v>748</v>
      </c>
      <c r="K62" s="66">
        <v>5275394510</v>
      </c>
      <c r="L62" s="123" t="s">
        <v>1148</v>
      </c>
      <c r="M62" s="116">
        <v>1</v>
      </c>
      <c r="N62" s="65" t="s">
        <v>27</v>
      </c>
      <c r="O62" s="123" t="s">
        <v>1148</v>
      </c>
      <c r="P62" s="78"/>
    </row>
    <row r="63" spans="1:16" s="7" customFormat="1" ht="24.75" customHeight="1" outlineLevel="1" x14ac:dyDescent="0.25">
      <c r="A63" s="143">
        <v>16</v>
      </c>
      <c r="B63" s="64" t="s">
        <v>2676</v>
      </c>
      <c r="C63" s="123" t="s">
        <v>31</v>
      </c>
      <c r="D63" s="63" t="s">
        <v>2682</v>
      </c>
      <c r="E63" s="144">
        <v>43483</v>
      </c>
      <c r="F63" s="144">
        <v>43822</v>
      </c>
      <c r="G63" s="159">
        <f t="shared" si="3"/>
        <v>11.3</v>
      </c>
      <c r="H63" s="64" t="s">
        <v>2690</v>
      </c>
      <c r="I63" s="63" t="s">
        <v>741</v>
      </c>
      <c r="J63" s="63" t="s">
        <v>764</v>
      </c>
      <c r="K63" s="66">
        <v>5275394510</v>
      </c>
      <c r="L63" s="123" t="s">
        <v>1148</v>
      </c>
      <c r="M63" s="116">
        <v>1</v>
      </c>
      <c r="N63" s="65" t="s">
        <v>27</v>
      </c>
      <c r="O63" s="123" t="s">
        <v>1148</v>
      </c>
      <c r="P63" s="78"/>
    </row>
    <row r="64" spans="1:16" s="7" customFormat="1" ht="24.75" customHeight="1" outlineLevel="1" x14ac:dyDescent="0.25">
      <c r="A64" s="143">
        <v>17</v>
      </c>
      <c r="B64" s="64" t="s">
        <v>2676</v>
      </c>
      <c r="C64" s="123" t="s">
        <v>31</v>
      </c>
      <c r="D64" s="63" t="s">
        <v>2682</v>
      </c>
      <c r="E64" s="144">
        <v>43483</v>
      </c>
      <c r="F64" s="144">
        <v>43822</v>
      </c>
      <c r="G64" s="159">
        <f t="shared" si="3"/>
        <v>11.3</v>
      </c>
      <c r="H64" s="64" t="s">
        <v>2690</v>
      </c>
      <c r="I64" s="63" t="s">
        <v>741</v>
      </c>
      <c r="J64" s="63" t="s">
        <v>484</v>
      </c>
      <c r="K64" s="66">
        <v>5275394510</v>
      </c>
      <c r="L64" s="123" t="s">
        <v>1148</v>
      </c>
      <c r="M64" s="116">
        <v>1</v>
      </c>
      <c r="N64" s="65" t="s">
        <v>27</v>
      </c>
      <c r="O64" s="123" t="s">
        <v>1148</v>
      </c>
      <c r="P64" s="78"/>
    </row>
    <row r="65" spans="1:16" s="7" customFormat="1" ht="24.75" customHeight="1" outlineLevel="1" x14ac:dyDescent="0.25">
      <c r="A65" s="143">
        <v>18</v>
      </c>
      <c r="B65" s="121" t="s">
        <v>2676</v>
      </c>
      <c r="C65" s="123" t="s">
        <v>31</v>
      </c>
      <c r="D65" s="63" t="s">
        <v>2683</v>
      </c>
      <c r="E65" s="144">
        <v>43922</v>
      </c>
      <c r="F65" s="144">
        <v>44165</v>
      </c>
      <c r="G65" s="159">
        <f t="shared" si="3"/>
        <v>8.1</v>
      </c>
      <c r="H65" s="64" t="s">
        <v>2691</v>
      </c>
      <c r="I65" s="63" t="s">
        <v>741</v>
      </c>
      <c r="J65" s="63" t="s">
        <v>764</v>
      </c>
      <c r="K65" s="66">
        <v>121919834</v>
      </c>
      <c r="L65" s="123" t="s">
        <v>1148</v>
      </c>
      <c r="M65" s="116">
        <v>1</v>
      </c>
      <c r="N65" s="65" t="s">
        <v>2634</v>
      </c>
      <c r="O65" s="123" t="s">
        <v>1148</v>
      </c>
      <c r="P65" s="78"/>
    </row>
    <row r="66" spans="1:16" s="7" customFormat="1" ht="24.75" customHeight="1" outlineLevel="1" x14ac:dyDescent="0.25">
      <c r="A66" s="143">
        <v>19</v>
      </c>
      <c r="B66" s="121" t="s">
        <v>2676</v>
      </c>
      <c r="C66" s="123" t="s">
        <v>31</v>
      </c>
      <c r="D66" s="63" t="s">
        <v>2684</v>
      </c>
      <c r="E66" s="144">
        <v>43922</v>
      </c>
      <c r="F66" s="144">
        <v>44165</v>
      </c>
      <c r="G66" s="159">
        <f t="shared" si="3"/>
        <v>8.1</v>
      </c>
      <c r="H66" s="64" t="s">
        <v>2692</v>
      </c>
      <c r="I66" s="63" t="s">
        <v>741</v>
      </c>
      <c r="J66" s="63" t="s">
        <v>751</v>
      </c>
      <c r="K66" s="66">
        <v>244257395</v>
      </c>
      <c r="L66" s="123" t="s">
        <v>1148</v>
      </c>
      <c r="M66" s="116">
        <v>1</v>
      </c>
      <c r="N66" s="65" t="s">
        <v>2634</v>
      </c>
      <c r="O66" s="123" t="s">
        <v>1148</v>
      </c>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2693</v>
      </c>
      <c r="E114" s="144">
        <v>44167</v>
      </c>
      <c r="F114" s="144">
        <v>44773</v>
      </c>
      <c r="G114" s="159">
        <f>IF(AND(E114&lt;&gt;"",F114&lt;&gt;""),((F114-E114)/30),"")</f>
        <v>20.2</v>
      </c>
      <c r="H114" s="121" t="s">
        <v>2694</v>
      </c>
      <c r="I114" s="120" t="s">
        <v>741</v>
      </c>
      <c r="J114" s="120" t="s">
        <v>764</v>
      </c>
      <c r="K114" s="122">
        <v>294414616</v>
      </c>
      <c r="L114" s="99">
        <f>+IF(AND(K114&gt;0,O114="Ejecución"),(K114/877802)*Tabla28[[#This Row],[% participación]],IF(AND(K114&gt;0,O114&lt;&gt;"Ejecución"),"-",""))</f>
        <v>335.39980086625457</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2.5000000000000001E-2</v>
      </c>
      <c r="D185" s="90" t="s">
        <v>2628</v>
      </c>
      <c r="E185" s="93">
        <f>+(C185*SUM(K20:K35))</f>
        <v>50342427.25</v>
      </c>
      <c r="F185" s="91"/>
      <c r="G185" s="92"/>
      <c r="H185" s="87"/>
      <c r="I185" s="89" t="s">
        <v>2627</v>
      </c>
      <c r="J185" s="165">
        <f>+SUM(M179:M183)</f>
        <v>0</v>
      </c>
      <c r="K185" s="201" t="s">
        <v>2628</v>
      </c>
      <c r="L185" s="201"/>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42307</v>
      </c>
      <c r="D193" s="5"/>
      <c r="E193" s="125">
        <v>3730</v>
      </c>
      <c r="F193" s="5"/>
      <c r="G193" s="5"/>
      <c r="H193" s="146" t="s">
        <v>2695</v>
      </c>
      <c r="J193" s="5"/>
      <c r="K193" s="126">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2696</v>
      </c>
      <c r="D211" s="21"/>
      <c r="G211" s="27" t="s">
        <v>2620</v>
      </c>
      <c r="H211" s="147" t="s">
        <v>2697</v>
      </c>
      <c r="J211" s="27" t="s">
        <v>2622</v>
      </c>
      <c r="K211" s="147" t="s">
        <v>2697</v>
      </c>
      <c r="L211" s="21"/>
      <c r="M211" s="21"/>
      <c r="N211" s="21"/>
      <c r="O211" s="8"/>
    </row>
    <row r="212" spans="1:15" x14ac:dyDescent="0.25">
      <c r="A212" s="9"/>
      <c r="B212" s="27" t="s">
        <v>2619</v>
      </c>
      <c r="C212" s="146" t="s">
        <v>2696</v>
      </c>
      <c r="D212" s="21"/>
      <c r="G212" s="27" t="s">
        <v>2621</v>
      </c>
      <c r="H212" s="147">
        <v>3134676989</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CRISTIAN MAURICIO SILVA LADINO</cp:lastModifiedBy>
  <cp:lastPrinted>2020-11-20T15:12:35Z</cp:lastPrinted>
  <dcterms:created xsi:type="dcterms:W3CDTF">2020-10-14T21:57:42Z</dcterms:created>
  <dcterms:modified xsi:type="dcterms:W3CDTF">2020-12-28T14:04:50Z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