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OFICINA-PPAL\Aso_Arbol\2020\ADMINISTRATIVO\JURIDICO Y FINANCIERO\Oferentes_2020\"/>
    </mc:Choice>
  </mc:AlternateContent>
  <xr:revisionPtr revIDLastSave="0" documentId="13_ncr:1_{48F8A151-7AB9-4118-9AFC-0ED747E2262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<sst xmlns="http://schemas.openxmlformats.org/spreadsheetml/2006/main" count="3125" uniqueCount="2707">
  <si>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</si>
  <si>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</si>
  <si>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</si>
  <si>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</si>
  <si>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</si>
  <si>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</si>
  <si>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</si>
  <si>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</si>
  <si>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</si>
  <si>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</si>
  <si>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</si>
  <si>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</si>
  <si>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</si>
  <si>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</si>
  <si>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</si>
  <si>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</si>
  <si>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</si>
  <si>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</si>
  <si>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</si>
  <si>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</si>
  <si>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</si>
  <si>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</si>
  <si>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</si>
  <si>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</si>
  <si>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</si>
  <si>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</si>
  <si>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</si>
  <si>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</si>
  <si>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</si>
  <si>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</si>
  <si>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</si>
  <si>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</si>
  <si>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</si>
  <si>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</si>
  <si>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</si>
  <si>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</si>
  <si>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</si>
  <si>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</si>
  <si>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</si>
  <si>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</si>
  <si>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</si>
  <si>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</si>
  <si>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</si>
  <si>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</si>
  <si>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</si>
  <si>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</si>
  <si>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</si>
  <si>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</si>
  <si>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</si>
  <si>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</si>
  <si>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</si>
  <si>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</si>
  <si>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</si>
  <si>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</si>
  <si>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</si>
  <si>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</si>
  <si>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</si>
  <si>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</si>
  <si>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</si>
  <si>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</si>
  <si>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</si>
  <si>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</si>
  <si>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</si>
  <si>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</si>
  <si>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</si>
  <si>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</si>
  <si>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</si>
  <si>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</si>
  <si>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</si>
  <si>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</si>
  <si>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</si>
  <si>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</si>
  <si>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</si>
  <si>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</si>
  <si>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</si>
  <si>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</si>
  <si>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</si>
  <si>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</si>
  <si>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</si>
  <si>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</si>
  <si>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</si>
  <si>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</si>
  <si>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</si>
  <si>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</si>
  <si>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</si>
  <si>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</si>
  <si>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</si>
  <si>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</si>
  <si>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</si>
  <si>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</si>
  <si>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</si>
  <si>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</si>
  <si>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</si>
  <si>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</si>
  <si>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</si>
  <si>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</si>
  <si>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</si>
  <si>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</si>
  <si>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</si>
  <si>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</si>
  <si>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</si>
  <si>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</si>
  <si>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</si>
  <si>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</si>
  <si>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</si>
  <si>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</si>
  <si>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</si>
  <si>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</si>
  <si>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</si>
  <si>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</si>
  <si>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</si>
  <si>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</si>
  <si>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</si>
  <si>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</si>
  <si>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</si>
  <si>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</si>
  <si>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</si>
  <si>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</si>
  <si>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</si>
  <si>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</si>
  <si>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</si>
  <si>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</si>
  <si>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</si>
  <si>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</si>
  <si>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</si>
  <si>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</si>
  <si>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</si>
  <si>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</si>
  <si>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</si>
  <si>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</si>
  <si>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</si>
  <si>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</si>
  <si>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</si>
  <si>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</si>
  <si>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</si>
  <si>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</si>
  <si>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</si>
  <si>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</si>
  <si>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</si>
  <si>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</si>
  <si>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</si>
  <si>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</si>
  <si>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</si>
  <si>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</si>
  <si>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</si>
  <si>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</si>
  <si>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</si>
  <si>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</si>
  <si>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</si>
  <si>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</si>
  <si>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</si>
  <si>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</si>
  <si>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</si>
  <si>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</si>
  <si>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</si>
  <si>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</si>
  <si>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</si>
  <si>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</si>
  <si>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</si>
  <si>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</si>
  <si>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</si>
  <si>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</si>
  <si>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</si>
  <si>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</si>
  <si>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</si>
  <si>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</si>
  <si>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</si>
  <si>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</si>
  <si>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</si>
  <si>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</si>
  <si>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</si>
  <si>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</si>
  <si>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</si>
  <si>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</si>
  <si>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</si>
  <si>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</si>
  <si>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</si>
  <si>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</si>
  <si>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</si>
  <si>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</si>
  <si>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</si>
  <si>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</si>
  <si>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</si>
  <si>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</si>
  <si>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</si>
  <si>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</si>
  <si>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</si>
  <si>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</si>
  <si>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</si>
  <si>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</si>
  <si>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</si>
  <si>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</si>
  <si>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</si>
  <si>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</si>
  <si>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</si>
  <si>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</si>
  <si>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</si>
  <si>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</si>
  <si>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</si>
  <si>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</si>
  <si>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</si>
  <si>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</si>
  <si>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</si>
  <si>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</si>
  <si>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</si>
  <si>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</si>
  <si>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</si>
  <si>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</si>
  <si>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</si>
  <si>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</si>
  <si>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</si>
  <si>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</si>
  <si>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</si>
  <si>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</si>
  <si>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</si>
  <si>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</si>
  <si>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</si>
  <si>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</si>
  <si>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</si>
  <si>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</si>
  <si>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</si>
  <si>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</si>
  <si>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</si>
  <si>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</si>
  <si>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</si>
  <si>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</si>
  <si>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</si>
  <si>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</si>
  <si>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</si>
  <si>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</si>
  <si>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</si>
  <si>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</si>
  <si>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</si>
  <si>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</si>
  <si>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</si>
  <si>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</si>
  <si>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</si>
  <si>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</si>
  <si>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</si>
  <si>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</si>
  <si>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</si>
  <si>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</si>
  <si>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</si>
  <si>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</si>
  <si>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</si>
  <si>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</si>
  <si>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</si>
  <si>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</si>
  <si>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</si>
  <si>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</si>
  <si>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</si>
  <si>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</si>
  <si>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</si>
  <si>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</si>
  <si>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</si>
  <si>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</si>
  <si>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</si>
  <si>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</si>
  <si>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</si>
  <si>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</si>
  <si>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</si>
  <si>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</si>
  <si>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</si>
  <si>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</si>
  <si>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</si>
  <si>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</si>
  <si>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</si>
  <si>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</si>
  <si>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</si>
  <si>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</si>
  <si>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</si>
  <si>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</si>
  <si>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</si>
  <si>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</si>
  <si>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</si>
  <si>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</si>
  <si>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</si>
  <si>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</si>
  <si>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</si>
  <si>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</si>
  <si>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</si>
  <si>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</si>
  <si>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</si>
  <si>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</si>
  <si>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</si>
  <si>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</si>
  <si>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</si>
  <si>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</si>
  <si>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</si>
  <si>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</si>
  <si>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</si>
  <si>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</si>
  <si>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</si>
  <si>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</si>
  <si>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</si>
  <si>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</si>
  <si>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</si>
  <si>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</si>
  <si>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</si>
  <si>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</si>
  <si>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</si>
  <si>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</si>
  <si>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</si>
  <si>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</si>
  <si>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</si>
  <si>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</si>
  <si>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</si>
  <si>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</si>
  <si>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</si>
  <si>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</si>
  <si>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</si>
  <si>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</si>
  <si>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</si>
  <si>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</si>
  <si>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</si>
  <si>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</si>
  <si>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</si>
  <si>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</si>
  <si>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</si>
  <si>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</si>
  <si>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</si>
  <si>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</si>
  <si>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</si>
  <si>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</si>
  <si>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</si>
  <si>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</si>
  <si>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</si>
  <si>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</si>
  <si>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</si>
  <si>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</si>
  <si>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</si>
  <si>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</si>
  <si>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</si>
  <si>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</si>
  <si>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</si>
  <si>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</si>
  <si>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</si>
  <si>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</si>
  <si>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</si>
  <si>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</si>
  <si>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</si>
  <si>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</si>
  <si>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</si>
  <si>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</si>
  <si>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</si>
  <si>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</si>
  <si>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</si>
  <si>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</si>
  <si>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</si>
  <si>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</si>
  <si>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</si>
  <si>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</si>
  <si>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</si>
  <si>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</si>
  <si>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</si>
  <si>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</si>
  <si>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</si>
  <si>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</si>
  <si>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</si>
  <si>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</si>
  <si>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</si>
  <si>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</si>
  <si>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</si>
  <si>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</si>
  <si>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</si>
  <si>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</si>
  <si>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</si>
  <si>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</si>
  <si>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</si>
  <si>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</si>
  <si>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</si>
  <si>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</si>
  <si>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</si>
  <si>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</si>
  <si>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</si>
  <si>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</si>
  <si>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</si>
  <si>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</si>
  <si>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</si>
  <si>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</si>
  <si>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</si>
  <si>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</si>
  <si>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</si>
  <si>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</si>
  <si>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</si>
  <si>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</si>
  <si>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</si>
  <si>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</si>
  <si>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</si>
  <si>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</si>
  <si>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</si>
  <si>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</si>
  <si>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</si>
  <si>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</si>
  <si>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</si>
  <si>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</si>
  <si>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</si>
  <si>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</si>
  <si>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</si>
  <si>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</si>
  <si>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</si>
  <si>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</si>
  <si>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</si>
  <si>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</si>
  <si>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</si>
  <si>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</si>
  <si>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</si>
  <si>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</si>
  <si>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</si>
  <si>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</si>
  <si>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</si>
  <si>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</si>
  <si>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</si>
  <si>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</si>
  <si>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</si>
  <si>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</si>
  <si>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</si>
  <si>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</si>
  <si>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</si>
  <si>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</si>
  <si>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</si>
  <si>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</si>
  <si>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</si>
  <si>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</si>
  <si>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</si>
  <si>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</si>
  <si>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</si>
  <si>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</si>
  <si>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</si>
  <si>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</si>
  <si>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</si>
  <si>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</si>
  <si>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</si>
  <si>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</si>
  <si>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</si>
  <si>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</si>
  <si>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</si>
  <si>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</si>
  <si>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</si>
  <si>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</si>
  <si>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</si>
  <si>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</si>
  <si>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</si>
  <si>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</si>
  <si>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</si>
  <si>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</si>
  <si>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</si>
  <si>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</si>
  <si>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</si>
  <si>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</si>
  <si>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</si>
  <si>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</si>
  <si>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</si>
  <si>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</si>
  <si>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</si>
  <si>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</si>
  <si>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</si>
  <si>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</si>
  <si>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</si>
  <si>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</si>
  <si>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</si>
  <si>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</si>
  <si>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</si>
  <si>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</si>
  <si>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</si>
  <si>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</si>
  <si>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</si>
  <si>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</si>
  <si>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</si>
  <si>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</si>
  <si>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</si>
  <si>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</si>
  <si>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</si>
  <si>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</si>
  <si>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</si>
  <si>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</si>
  <si>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</si>
  <si>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</si>
  <si>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</si>
  <si>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</si>
  <si>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</si>
  <si>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</si>
  <si>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</si>
  <si>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</si>
  <si>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</si>
  <si>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</si>
  <si>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</si>
  <si>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</si>
  <si>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</si>
  <si>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</si>
  <si>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</si>
  <si>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</si>
  <si>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</si>
  <si>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</si>
  <si>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</si>
  <si>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</si>
  <si>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</si>
  <si>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</si>
  <si>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</si>
  <si>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</si>
  <si>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</si>
  <si>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</si>
  <si>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</si>
  <si>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</si>
  <si>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</si>
  <si>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</si>
  <si>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</si>
  <si>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</si>
  <si>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</si>
  <si>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</si>
  <si>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</si>
  <si>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</si>
  <si>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</si>
  <si>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</si>
  <si>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</si>
  <si>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</si>
  <si>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</si>
  <si>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</si>
  <si>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</si>
  <si>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</si>
  <si>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</si>
  <si>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</si>
  <si>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</si>
  <si>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</si>
  <si>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</si>
  <si>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</si>
  <si>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</si>
  <si>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</si>
  <si>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</si>
  <si>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</si>
  <si>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</si>
  <si>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</si>
  <si>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</si>
  <si>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</si>
  <si>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</si>
  <si>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</si>
  <si>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</si>
  <si>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</si>
  <si>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</si>
  <si>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</si>
  <si>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</si>
  <si>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</si>
  <si>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</si>
  <si>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</si>
  <si>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</si>
  <si>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</si>
  <si>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</si>
  <si>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</si>
  <si>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</si>
  <si>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</si>
  <si>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</si>
  <si>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</si>
  <si>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</si>
  <si>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</si>
  <si>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</si>
  <si>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</si>
  <si>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</si>
  <si>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</si>
  <si>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</si>
  <si>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</si>
  <si>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</si>
  <si>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</si>
  <si>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</si>
  <si>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</si>
  <si>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</si>
  <si>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</si>
  <si>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</si>
  <si>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</si>
  <si>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</si>
  <si>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</si>
  <si>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</si>
  <si>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</si>
  <si>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</si>
  <si>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</si>
  <si>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</si>
  <si>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</si>
  <si>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</si>
  <si>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</si>
  <si>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</si>
  <si>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</si>
  <si>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</si>
  <si>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</si>
  <si>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</si>
  <si>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</si>
  <si>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</si>
  <si>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</si>
  <si>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</si>
  <si>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</si>
  <si>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</si>
  <si>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</si>
  <si>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</si>
  <si>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</si>
  <si>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</si>
  <si>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</si>
  <si>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</si>
  <si>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</si>
  <si>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</si>
  <si>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</si>
  <si>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</si>
  <si>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</si>
  <si>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</si>
  <si>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</si>
  <si>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</si>
  <si>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</si>
  <si>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</si>
  <si>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</si>
  <si>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</si>
  <si>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</si>
  <si>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</si>
  <si>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</si>
  <si>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</si>
  <si>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</si>
  <si>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</si>
  <si>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</si>
  <si>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</si>
  <si>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</si>
  <si>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</si>
  <si>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</si>
  <si>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</si>
  <si>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</si>
  <si>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</si>
  <si>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</si>
  <si>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</si>
  <si>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</si>
  <si>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</si>
  <si>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</si>
  <si>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</si>
  <si>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</si>
  <si>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</si>
  <si>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</si>
  <si>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</si>
  <si>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</si>
  <si>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</si>
  <si>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</si>
  <si>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</si>
  <si>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</si>
  <si>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</si>
  <si>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</si>
  <si>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</si>
  <si>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</si>
  <si>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</si>
  <si>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</si>
  <si>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</si>
  <si>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</si>
  <si>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</si>
  <si>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</si>
  <si>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</si>
  <si>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</si>
  <si>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</si>
  <si>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</si>
  <si>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</si>
  <si>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</si>
  <si>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</si>
  <si>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</si>
  <si>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</si>
  <si>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</si>
  <si>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</si>
  <si>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</si>
  <si>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</si>
  <si>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</si>
  <si>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</si>
  <si>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</si>
  <si>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</si>
  <si>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</si>
  <si>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</si>
  <si>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</si>
  <si>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</si>
  <si>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</si>
  <si>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</si>
  <si>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</si>
  <si>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</si>
  <si>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</si>
  <si>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</si>
  <si>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</si>
  <si>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</si>
  <si>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</si>
  <si>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</si>
  <si>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</si>
  <si>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</si>
  <si>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</si>
  <si>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</si>
  <si>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</si>
  <si>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</si>
  <si>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</si>
  <si>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</si>
  <si>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</si>
  <si>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</si>
  <si>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</si>
  <si>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</si>
  <si>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</si>
  <si>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</si>
  <si>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</si>
  <si>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</si>
  <si>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</si>
  <si>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</si>
  <si>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</si>
  <si>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</si>
  <si>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</si>
  <si>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</si>
  <si>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</si>
  <si>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</si>
  <si>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</si>
  <si>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</si>
  <si>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</si>
  <si>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</si>
  <si>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</si>
  <si>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</si>
  <si>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</si>
  <si>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</si>
  <si>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</si>
  <si>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</si>
  <si>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</si>
  <si>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</si>
  <si>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</si>
  <si>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</si>
  <si>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</si>
  <si>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</si>
  <si>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</si>
  <si>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</si>
  <si>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</si>
  <si>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</si>
  <si>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</si>
  <si>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</si>
  <si>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</si>
  <si>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</si>
  <si>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</si>
  <si>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</si>
  <si>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</si>
  <si>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</si>
  <si>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</si>
  <si>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</si>
  <si>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</si>
  <si>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</si>
  <si>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</si>
  <si>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</si>
  <si>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</si>
  <si>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</si>
  <si>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</si>
  <si>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</si>
  <si>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</si>
  <si>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</si>
  <si>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</si>
  <si>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</si>
  <si>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</si>
  <si>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</si>
  <si>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</si>
  <si>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</si>
  <si>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</si>
  <si>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</si>
  <si>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</si>
  <si>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</si>
  <si>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</si>
  <si>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</si>
  <si>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</si>
  <si>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</si>
  <si>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</si>
  <si>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</si>
  <si>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</si>
  <si>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</si>
  <si>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</si>
  <si>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</si>
  <si>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</si>
  <si>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</si>
  <si>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</si>
  <si>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</si>
  <si>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</si>
  <si>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</si>
  <si>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</si>
  <si>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</si>
  <si>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</si>
  <si>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</si>
  <si>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</si>
  <si>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</si>
  <si>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</si>
  <si>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</si>
  <si>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</si>
  <si>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</si>
  <si>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</si>
  <si>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</si>
  <si>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</si>
  <si>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</si>
  <si>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</si>
  <si>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</si>
  <si>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</si>
  <si>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</si>
  <si>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</si>
  <si>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</si>
  <si>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</si>
  <si>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</si>
  <si>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</si>
  <si>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</si>
  <si>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</si>
  <si>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</si>
  <si>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</si>
  <si>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</si>
  <si>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</si>
  <si>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</si>
  <si>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</si>
  <si>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</si>
  <si>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</si>
  <si>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</si>
  <si>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</si>
  <si>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</si>
  <si>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</si>
  <si>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</si>
  <si>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</si>
  <si>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</si>
  <si>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</si>
  <si>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</si>
  <si>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</si>
  <si>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</si>
  <si>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</si>
  <si>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</si>
  <si>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</si>
  <si>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</si>
  <si>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</si>
  <si>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</si>
  <si>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</si>
  <si>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</si>
  <si>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</si>
  <si>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</si>
  <si>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</si>
  <si>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</si>
  <si>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</si>
  <si>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</si>
  <si>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</si>
  <si>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</si>
  <si>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</si>
  <si>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</si>
  <si>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</si>
  <si>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</si>
  <si>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</si>
  <si>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</si>
  <si>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</si>
  <si>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</si>
  <si>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</si>
  <si>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</si>
  <si>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</si>
  <si>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</si>
  <si>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</si>
  <si>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</si>
  <si>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</si>
  <si>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</si>
  <si>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</si>
  <si>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</si>
  <si>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</si>
  <si>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</si>
  <si>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</si>
  <si>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</si>
  <si>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</si>
  <si>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</si>
  <si>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</si>
  <si>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</si>
  <si>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</si>
  <si>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</si>
  <si>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</si>
  <si>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</si>
  <si>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</si>
  <si>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</si>
  <si>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</si>
  <si>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</si>
  <si>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</si>
  <si>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</si>
  <si>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</si>
  <si>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</si>
  <si>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</si>
  <si>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</si>
  <si>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</si>
  <si>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</si>
  <si>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</si>
  <si>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</si>
  <si>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</si>
  <si>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</si>
  <si>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</si>
  <si>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</si>
  <si>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</si>
  <si>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</si>
  <si>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</si>
  <si>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</si>
  <si>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</si>
  <si>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</si>
  <si>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</si>
  <si>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</si>
  <si>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</si>
  <si>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</si>
  <si>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</si>
  <si>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</si>
  <si>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</si>
  <si>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</si>
  <si>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</si>
  <si>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</si>
  <si>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</si>
  <si>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</si>
  <si>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</si>
  <si>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</si>
  <si>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</si>
  <si>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</si>
  <si>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</si>
  <si>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</si>
  <si>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</si>
  <si>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</si>
  <si>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</si>
  <si>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</si>
  <si>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</si>
  <si>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</si>
  <si>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</si>
  <si>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</si>
  <si>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</si>
  <si>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</si>
  <si>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</si>
  <si>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</si>
  <si>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</si>
  <si>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</si>
  <si>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</si>
  <si>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</si>
  <si>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</si>
  <si>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</si>
  <si>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</si>
  <si>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</si>
  <si>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</si>
  <si>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</si>
  <si>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</si>
  <si>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</si>
  <si>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</si>
  <si>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</si>
  <si>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</si>
  <si>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</si>
  <si>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</si>
  <si>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</si>
  <si>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</si>
  <si>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</si>
  <si>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</si>
  <si>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</si>
  <si>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</si>
  <si>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</si>
  <si>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</si>
  <si>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</si>
  <si>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</si>
  <si>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</si>
  <si>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</si>
  <si>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</si>
  <si>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</si>
  <si>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</si>
  <si>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</si>
  <si>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</si>
  <si>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</si>
  <si>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</si>
  <si>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</si>
  <si>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</si>
  <si>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</si>
  <si>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</si>
  <si>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</si>
  <si>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</si>
  <si>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</si>
  <si>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</si>
  <si>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</si>
  <si>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</si>
  <si>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</si>
  <si>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</si>
  <si>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</si>
  <si>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</si>
  <si>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</si>
  <si>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</si>
  <si>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</si>
  <si>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</si>
  <si>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</si>
  <si>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</si>
  <si>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</si>
  <si>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</si>
  <si>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</si>
  <si>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</si>
  <si>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</si>
  <si>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</si>
  <si>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</si>
  <si>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</si>
  <si>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</si>
  <si>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</si>
  <si>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</si>
  <si>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</si>
  <si>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</si>
  <si>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</si>
  <si>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</si>
  <si>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</si>
  <si>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</si>
  <si>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</si>
  <si>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</si>
  <si>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</si>
  <si>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</si>
  <si>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</si>
  <si>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</si>
  <si>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</si>
  <si>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</si>
  <si>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</si>
  <si>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</si>
  <si>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</si>
  <si>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</si>
  <si>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</si>
  <si>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</si>
  <si>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</si>
  <si>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</si>
  <si>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</si>
  <si>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</si>
  <si>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</si>
  <si>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</si>
  <si>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</si>
  <si>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</si>
  <si>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</si>
  <si>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</si>
  <si>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</si>
  <si>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</si>
  <si>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</si>
  <si>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</si>
  <si>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</si>
  <si>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</si>
  <si>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</si>
  <si>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</si>
  <si>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</si>
  <si>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</si>
  <si>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</si>
  <si>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</si>
  <si>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</si>
  <si>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</si>
  <si>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</si>
  <si>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</si>
  <si>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</si>
  <si>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</si>
  <si>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</si>
  <si>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</si>
  <si>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</si>
  <si>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</si>
  <si>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</si>
  <si>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</si>
  <si>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</si>
  <si>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</si>
  <si>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</si>
  <si>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</si>
  <si>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</si>
  <si>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</si>
  <si>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</si>
  <si>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</si>
  <si>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</si>
  <si>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</si>
  <si>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</si>
  <si>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</si>
  <si>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</si>
  <si>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</si>
  <si>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</si>
  <si>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</si>
  <si>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</si>
  <si>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</si>
  <si>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</si>
  <si>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</si>
  <si>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</si>
  <si>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</si>
  <si>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</si>
  <si>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</si>
  <si>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</si>
  <si>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</si>
  <si>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</si>
  <si>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</si>
  <si>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</si>
  <si>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</si>
  <si>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</si>
  <si>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</si>
  <si>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</si>
  <si>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</si>
  <si>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</si>
  <si>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</si>
  <si>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</si>
  <si>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</si>
  <si>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</si>
  <si>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</si>
  <si>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</si>
  <si>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</si>
  <si>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</si>
  <si>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</si>
  <si>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</si>
  <si>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</si>
  <si>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</si>
  <si>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</si>
  <si>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</si>
  <si>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</si>
  <si>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</si>
  <si>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</si>
  <si>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</si>
  <si>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</si>
  <si>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</si>
  <si>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</si>
  <si>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</si>
  <si>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</si>
  <si>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</si>
  <si>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</si>
  <si>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</si>
  <si>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</si>
  <si>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</si>
  <si>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</si>
  <si>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</si>
  <si>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</si>
  <si>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</si>
  <si>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</si>
  <si>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</si>
  <si>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</si>
  <si>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</si>
  <si>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</si>
  <si>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</si>
  <si>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</si>
  <si>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</si>
  <si>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</si>
  <si>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</si>
  <si>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</si>
  <si>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</si>
  <si>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</si>
  <si>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</si>
  <si>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</si>
  <si>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</si>
  <si>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</si>
  <si>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</si>
  <si>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</si>
  <si>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</si>
  <si>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</si>
  <si>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</si>
  <si>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</si>
  <si>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</si>
  <si>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</si>
  <si>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</si>
  <si>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</si>
  <si>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</si>
  <si>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</si>
  <si>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</si>
  <si>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</si>
  <si>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</si>
  <si>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</si>
  <si>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</si>
  <si>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</si>
  <si>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</si>
  <si>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</si>
  <si>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</si>
  <si>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</si>
  <si>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</si>
  <si>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</si>
  <si>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</si>
  <si>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</si>
  <si>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</si>
  <si>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</si>
  <si>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</si>
  <si>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</si>
  <si>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</si>
  <si>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</si>
  <si>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</si>
  <si>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</si>
  <si>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</si>
  <si>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</si>
  <si>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</si>
  <si>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</si>
  <si>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</si>
  <si>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</si>
  <si>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</si>
  <si>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</si>
  <si>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</si>
  <si>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</si>
  <si>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</si>
  <si>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</si>
  <si>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</si>
  <si>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</si>
  <si>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</si>
  <si>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</si>
  <si>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</si>
  <si>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</si>
  <si>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</si>
  <si>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</si>
  <si>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</si>
  <si>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</si>
  <si>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</si>
  <si>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</si>
  <si>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</si>
  <si>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</si>
  <si>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</si>
  <si>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</si>
  <si>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</si>
  <si>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</si>
  <si>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</si>
  <si>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</si>
  <si>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</si>
  <si>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</si>
  <si>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</si>
  <si>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</si>
  <si>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</si>
  <si>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</si>
  <si>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</si>
  <si>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</si>
  <si>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</si>
  <si>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</si>
  <si>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</si>
  <si>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</si>
  <si>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</si>
  <si>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</si>
  <si>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</si>
  <si>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</si>
  <si>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</si>
  <si>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</si>
  <si>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</si>
  <si>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</si>
  <si>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</si>
  <si>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</si>
  <si>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</si>
  <si>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</si>
  <si>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</si>
  <si>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</si>
  <si>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</si>
  <si>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</si>
  <si>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</si>
  <si>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</si>
  <si>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</si>
  <si>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</si>
  <si>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</si>
  <si>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</si>
  <si>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</si>
  <si>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</si>
  <si>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</si>
  <si>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</si>
  <si>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</si>
  <si>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</si>
  <si>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</si>
  <si>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</si>
  <si>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</si>
  <si>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</si>
  <si>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</si>
  <si>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</si>
  <si>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</si>
  <si>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</si>
  <si>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</si>
  <si>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</si>
  <si>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</si>
  <si>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</si>
  <si>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</si>
  <si>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</si>
  <si>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</si>
  <si>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</si>
  <si>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</si>
  <si>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</si>
  <si>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</si>
  <si>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</si>
  <si>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</si>
  <si>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</si>
  <si>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</si>
  <si>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</si>
  <si>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</si>
  <si>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</si>
  <si>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</si>
  <si>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</si>
  <si>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</si>
  <si>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</si>
  <si>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</si>
  <si>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</si>
  <si>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</si>
  <si>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</si>
  <si>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</si>
  <si>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</si>
  <si>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</si>
  <si>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</si>
  <si>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</si>
  <si>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</si>
  <si>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</si>
  <si>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</si>
  <si>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</si>
  <si>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</si>
  <si>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</si>
  <si>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</si>
  <si>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</si>
  <si>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</si>
  <si>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</si>
  <si>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</si>
  <si>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</si>
  <si>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</si>
  <si>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</si>
  <si>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</si>
  <si>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</si>
  <si>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</si>
  <si>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</si>
  <si>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</si>
  <si>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</si>
  <si>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</si>
  <si>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</si>
  <si>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</si>
  <si>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</si>
  <si>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</si>
  <si>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</si>
  <si>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</si>
  <si>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</si>
  <si>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</si>
  <si>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</si>
  <si>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</si>
  <si>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</si>
  <si>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</si>
  <si>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</si>
  <si>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</si>
  <si>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</si>
  <si>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</si>
  <si>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</si>
  <si>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</si>
  <si>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</si>
  <si>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</si>
  <si>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</si>
  <si>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</si>
  <si>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</si>
  <si>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</si>
  <si>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</si>
  <si>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</si>
  <si>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</si>
  <si>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</si>
  <si>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</si>
  <si>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</si>
  <si>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</si>
  <si>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</si>
  <si>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</si>
  <si>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</si>
  <si>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</si>
  <si>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</si>
  <si>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</si>
  <si>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</si>
  <si>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</si>
  <si>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</si>
  <si>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</si>
  <si>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</si>
  <si>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</si>
  <si>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</si>
  <si>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</si>
  <si>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</si>
  <si>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</si>
  <si>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</si>
  <si>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</si>
  <si>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</si>
  <si>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</si>
  <si>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</si>
  <si>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</si>
  <si>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</si>
  <si>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</si>
  <si>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</si>
  <si>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</si>
  <si>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</si>
  <si>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</si>
  <si>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</si>
  <si>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</si>
  <si>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</si>
  <si>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</si>
  <si>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</si>
  <si>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</si>
  <si>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</si>
  <si>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</si>
  <si>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</si>
  <si>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</si>
  <si>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</si>
  <si>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</si>
  <si>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</si>
  <si>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</si>
  <si>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</si>
  <si>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</si>
  <si>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</si>
  <si>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</si>
  <si>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</si>
  <si>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</si>
  <si>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</si>
  <si>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</si>
  <si>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</si>
  <si>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</si>
  <si>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</si>
  <si>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</si>
  <si>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</si>
  <si>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</si>
  <si>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</si>
  <si>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</si>
  <si>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</si>
  <si>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</si>
  <si>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</si>
  <si>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</si>
  <si>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</si>
  <si>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</si>
  <si>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</si>
  <si>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</si>
  <si>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</si>
  <si>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</si>
  <si>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</si>
  <si>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</si>
  <si>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</si>
  <si>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</si>
  <si>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</si>
  <si>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</si>
  <si>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</si>
  <si>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</si>
  <si>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</si>
  <si>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</si>
  <si>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</si>
  <si>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</si>
  <si>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</si>
  <si>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</si>
  <si>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</si>
  <si>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</si>
  <si>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</si>
  <si>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</si>
  <si>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</si>
  <si>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</si>
  <si>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</si>
  <si>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</si>
  <si>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</si>
  <si>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</si>
  <si>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</si>
  <si>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</si>
  <si>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</si>
  <si>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</si>
  <si>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</si>
  <si>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</si>
  <si>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</si>
  <si>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</si>
  <si>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</si>
  <si>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</si>
  <si>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</si>
  <si>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</si>
  <si>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</si>
  <si>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</si>
  <si>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</si>
  <si>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</si>
  <si>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</si>
  <si>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</si>
  <si>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</si>
  <si>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</si>
  <si>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</si>
  <si>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</si>
  <si>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</si>
  <si>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</si>
  <si>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</si>
  <si>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</si>
  <si>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</si>
  <si>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</si>
  <si>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</si>
  <si>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</si>
  <si>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</si>
  <si>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</si>
  <si>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</si>
  <si>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</si>
  <si>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</si>
  <si>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</si>
  <si>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</si>
  <si>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</si>
  <si>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</si>
  <si>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</si>
  <si>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</si>
  <si>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</si>
  <si>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</si>
  <si>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</si>
  <si>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</si>
  <si>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</si>
  <si>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</si>
  <si>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</si>
  <si>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</si>
  <si>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</si>
  <si>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</si>
  <si>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</si>
  <si>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</si>
  <si>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</si>
  <si>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</si>
  <si>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</si>
  <si>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</si>
  <si>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</si>
  <si>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</si>
  <si>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</si>
  <si>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</si>
  <si>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</si>
  <si>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</si>
  <si>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</si>
  <si>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</si>
  <si>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</si>
  <si>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</si>
  <si>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</si>
  <si>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</si>
  <si>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</si>
  <si>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</si>
  <si>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</si>
  <si>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</si>
  <si>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</si>
  <si>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</si>
  <si>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</si>
  <si>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</si>
  <si>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</si>
  <si>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</si>
  <si>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</si>
  <si>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</si>
  <si>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</si>
  <si>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</si>
  <si>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</si>
  <si>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</si>
  <si>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</si>
  <si>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</si>
  <si>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</si>
  <si>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</si>
  <si>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</si>
  <si>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</si>
  <si>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</si>
  <si>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</si>
  <si>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</si>
  <si>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</si>
  <si>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</si>
  <si>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</si>
  <si>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</si>
  <si>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</si>
  <si>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</si>
  <si>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</si>
  <si>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</si>
  <si>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</si>
  <si>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</si>
  <si>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</si>
  <si>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</si>
  <si>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</si>
  <si>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</si>
  <si>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</si>
  <si>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</si>
  <si>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</si>
  <si>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</si>
  <si>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</si>
  <si>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</si>
  <si>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</si>
  <si>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</si>
  <si>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</si>
  <si>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</si>
  <si>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</si>
  <si>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</si>
  <si>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</si>
  <si>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</si>
  <si>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</si>
  <si>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</si>
  <si>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</si>
  <si>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</si>
  <si>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</si>
  <si>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</si>
  <si>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</si>
  <si>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</si>
  <si>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</si>
  <si>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</si>
  <si>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</si>
  <si>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</si>
  <si>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</si>
  <si>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</si>
  <si>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</si>
  <si>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</si>
  <si>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</si>
  <si>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</si>
  <si>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</si>
  <si>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</si>
  <si>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</si>
  <si>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</si>
  <si>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</si>
  <si>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</si>
  <si>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</si>
  <si>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</si>
  <si>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</si>
  <si>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</si>
  <si>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</si>
  <si>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</si>
  <si>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</si>
  <si>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</si>
  <si>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</si>
  <si>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</si>
  <si>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</si>
  <si>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</si>
  <si>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</si>
  <si>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</si>
  <si>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</si>
  <si>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</si>
  <si>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</si>
  <si>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</si>
  <si>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</si>
  <si>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</si>
  <si>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</si>
  <si>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</si>
  <si>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</si>
  <si>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</si>
  <si>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</si>
  <si>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</si>
  <si>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</si>
  <si>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</si>
  <si>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</si>
  <si>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</si>
  <si>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</si>
  <si>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</si>
  <si>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</si>
  <si>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</si>
  <si>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</si>
  <si>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</si>
  <si>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</si>
  <si>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</si>
  <si>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</si>
  <si>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</si>
  <si>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</si>
  <si>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</si>
  <si>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</si>
  <si>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</si>
  <si>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</si>
  <si>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</si>
  <si>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</si>
  <si>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</si>
  <si>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</si>
  <si>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</si>
  <si>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</si>
  <si>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</si>
  <si>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</si>
  <si>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</si>
  <si>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</si>
  <si>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</si>
  <si>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</si>
  <si>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</si>
  <si>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</si>
  <si>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</si>
  <si>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</si>
  <si>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</si>
  <si>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</si>
  <si>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</si>
  <si>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</si>
  <si>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</si>
  <si>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</si>
  <si>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</si>
  <si>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</si>
  <si>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</si>
  <si>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</si>
  <si>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</si>
  <si>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</si>
  <si>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</si>
  <si>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</si>
  <si>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</si>
  <si>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</si>
  <si>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</si>
  <si>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</si>
  <si>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</si>
  <si>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</si>
  <si>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</si>
  <si>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</si>
  <si>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</si>
  <si>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</si>
  <si>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</si>
  <si>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</si>
  <si>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</si>
  <si>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</si>
  <si>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</si>
  <si>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</si>
  <si>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</si>
  <si>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</si>
  <si>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</si>
  <si>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</si>
  <si>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</si>
  <si>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</si>
  <si>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</si>
  <si>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</si>
  <si>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</si>
  <si>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</si>
  <si>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</si>
  <si>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</si>
  <si>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</si>
  <si>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</si>
  <si>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</si>
  <si>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</si>
  <si>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</si>
  <si>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</si>
  <si>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</si>
  <si>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</si>
  <si>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</si>
  <si>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</si>
  <si>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</si>
  <si>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</si>
  <si>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</si>
  <si>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</si>
  <si>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</si>
  <si>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</si>
  <si>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</si>
  <si>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</si>
  <si>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</si>
  <si>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</si>
  <si>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</si>
  <si>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</si>
  <si>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</si>
  <si>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</si>
  <si>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</si>
  <si>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</si>
  <si>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</si>
  <si>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</si>
  <si>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</si>
  <si>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</si>
  <si>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</si>
  <si>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</si>
  <si>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</si>
  <si>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</si>
  <si>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</si>
  <si>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</si>
  <si>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</si>
  <si>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</si>
  <si>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</si>
  <si>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</si>
  <si>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</si>
  <si>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</si>
  <si>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</si>
  <si>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</si>
  <si>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</si>
  <si>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</si>
  <si>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</si>
  <si>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</si>
  <si>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</si>
  <si>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</si>
  <si>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</si>
  <si>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</si>
  <si>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</si>
  <si>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</si>
  <si>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</si>
  <si>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</si>
  <si>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</si>
  <si>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</si>
  <si>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</si>
  <si>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</si>
  <si>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</si>
  <si>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</si>
  <si>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</si>
  <si>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</si>
  <si>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</si>
  <si>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</si>
  <si>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</si>
  <si>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</si>
  <si>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</si>
  <si>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</si>
  <si>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</si>
  <si>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</si>
  <si>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</si>
  <si>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</si>
  <si>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</si>
  <si>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</si>
  <si>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</si>
  <si>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</si>
  <si>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</si>
  <si>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</si>
  <si>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</si>
  <si>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</si>
  <si>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</si>
  <si>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</si>
  <si>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</si>
  <si>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</si>
  <si>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</si>
  <si>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</si>
  <si>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</si>
  <si>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</si>
  <si>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</si>
  <si>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</si>
  <si>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</si>
  <si>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</si>
  <si>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</si>
  <si>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</si>
  <si>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</si>
  <si>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</si>
  <si>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</si>
  <si>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</si>
  <si>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</si>
  <si>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</si>
  <si>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</si>
  <si>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</si>
  <si>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</si>
  <si>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</si>
  <si>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</si>
  <si>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</si>
  <si>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</si>
  <si>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</si>
  <si>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</si>
  <si>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</si>
  <si>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</si>
  <si>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</si>
  <si>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</si>
  <si>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</si>
  <si>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</si>
  <si>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</si>
  <si>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</si>
  <si>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</si>
  <si>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</si>
  <si>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</si>
  <si>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</si>
  <si>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</si>
  <si>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</si>
  <si>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</si>
  <si>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</si>
  <si>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</si>
  <si>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</si>
  <si>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</si>
  <si>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</si>
  <si>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</si>
  <si>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</si>
  <si>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</si>
  <si>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</si>
  <si>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</si>
  <si>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</si>
  <si>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</si>
  <si>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</si>
  <si>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</si>
  <si>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</si>
  <si>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</si>
  <si>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</si>
  <si>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</si>
  <si>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</si>
  <si>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</si>
  <si>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</si>
  <si>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</si>
  <si>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</si>
  <si>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</si>
  <si>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</si>
  <si>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</si>
  <si>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</si>
  <si>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</si>
  <si>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</si>
  <si>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</si>
  <si>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</si>
  <si>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</si>
  <si>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</si>
  <si>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</si>
  <si>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</si>
  <si>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</si>
  <si>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</si>
  <si>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</si>
  <si>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</si>
  <si>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</si>
  <si>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</si>
  <si>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</si>
  <si>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</si>
  <si>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</si>
  <si>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</si>
  <si>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</si>
  <si>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</si>
  <si>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</si>
  <si>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</si>
  <si>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</si>
  <si>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</si>
  <si>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</si>
  <si>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</si>
  <si>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</si>
  <si>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</si>
  <si>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</si>
  <si>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</si>
  <si>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</si>
  <si>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</si>
  <si>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</si>
  <si>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</si>
  <si>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</si>
  <si>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</si>
  <si>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</si>
  <si>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</si>
  <si>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</si>
  <si>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</si>
  <si>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</si>
  <si>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</si>
  <si>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</si>
  <si>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</si>
  <si>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</si>
  <si>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</si>
  <si>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</si>
  <si>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</si>
  <si>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</si>
  <si>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</si>
  <si>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</si>
  <si>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</si>
  <si>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</si>
  <si>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</si>
  <si>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</si>
  <si>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</si>
  <si>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</si>
  <si>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</si>
  <si>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</si>
  <si>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</si>
  <si>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</si>
  <si>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</si>
  <si>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</si>
  <si>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</si>
  <si>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</si>
  <si>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</si>
  <si>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</si>
  <si>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</si>
  <si>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</si>
  <si>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</si>
  <si>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</si>
  <si>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</si>
  <si>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</si>
  <si>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</si>
  <si>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</si>
  <si>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</si>
  <si>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</si>
  <si>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</si>
  <si>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</si>
  <si>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</si>
  <si>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</si>
  <si>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</si>
  <si>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</si>
  <si>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</si>
  <si>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</si>
  <si>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</si>
  <si>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</si>
  <si>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</si>
  <si>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</si>
  <si>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</si>
  <si>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</si>
  <si>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</si>
  <si>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</si>
  <si>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</si>
  <si>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</si>
  <si>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</si>
  <si>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</si>
  <si>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</si>
  <si>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</si>
  <si>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</si>
  <si>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</si>
  <si>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</si>
  <si>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</si>
  <si>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</si>
  <si>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</si>
  <si>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</si>
  <si>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</si>
  <si>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</si>
  <si>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</si>
  <si>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</si>
  <si>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</si>
  <si>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</si>
  <si>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</si>
  <si>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</si>
  <si>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</si>
  <si>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</si>
  <si>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</si>
  <si>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</si>
  <si>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</si>
  <si>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</si>
  <si>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</si>
  <si>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</si>
  <si>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</si>
  <si>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</si>
  <si>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</si>
  <si>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</si>
  <si>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</si>
  <si>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</si>
  <si>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</si>
  <si>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</si>
  <si>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</si>
  <si>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</si>
  <si>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</si>
  <si>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</si>
  <si>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</si>
  <si>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</si>
  <si>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</si>
  <si>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</si>
  <si>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</si>
  <si>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</si>
  <si>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</si>
  <si>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</si>
  <si>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</si>
  <si>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</si>
  <si>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</si>
  <si>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</si>
  <si>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</si>
  <si>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</si>
  <si>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</si>
  <si>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</si>
  <si>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</si>
  <si>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</si>
  <si>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</si>
  <si>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</si>
  <si>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</si>
  <si>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</si>
  <si>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</si>
  <si>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</si>
  <si>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</si>
  <si>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</si>
  <si>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</si>
  <si>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</si>
  <si>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</si>
  <si>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</si>
  <si>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</si>
  <si>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</si>
  <si>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</si>
  <si>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</si>
  <si>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</si>
  <si>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</si>
  <si>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</si>
  <si>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</si>
  <si>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</si>
  <si>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</si>
  <si>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</si>
  <si>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</si>
  <si>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</si>
  <si>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</si>
  <si>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</si>
  <si>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</si>
  <si>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</si>
  <si>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</si>
  <si>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</si>
  <si>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</si>
  <si>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</si>
  <si>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</si>
  <si>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</si>
  <si>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</si>
  <si>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</si>
  <si>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</si>
  <si>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</si>
  <si>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</si>
  <si>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</si>
  <si>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</si>
  <si>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</si>
  <si>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</si>
  <si>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</si>
  <si>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</si>
  <si>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</si>
  <si>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</si>
  <si>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</si>
  <si>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</si>
  <si>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</si>
  <si>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</si>
  <si>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</si>
  <si>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</si>
  <si>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</si>
  <si>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</si>
  <si>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</si>
  <si>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</si>
  <si>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</si>
  <si>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</si>
  <si>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</si>
  <si>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</si>
  <si>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</si>
  <si>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</si>
  <si>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</si>
  <si>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</si>
  <si>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</si>
  <si>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</si>
  <si>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</si>
  <si>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</si>
  <si>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</si>
  <si>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</si>
  <si>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</si>
  <si>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</si>
  <si>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</si>
  <si>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</si>
  <si>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</si>
  <si>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</si>
  <si>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</si>
  <si>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</si>
  <si>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</si>
  <si>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</si>
  <si>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</si>
  <si>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</si>
  <si>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</si>
  <si>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</si>
  <si>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</si>
  <si>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</si>
  <si>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</si>
  <si>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</si>
  <si>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</si>
  <si>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</si>
  <si>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</si>
  <si>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</si>
  <si>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</si>
  <si>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</si>
  <si>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</si>
  <si>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</si>
  <si>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</si>
  <si>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</si>
  <si>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</si>
  <si>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</si>
  <si>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</si>
  <si>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</si>
  <si>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</si>
  <si>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</si>
  <si>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</si>
  <si>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</si>
  <si>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</si>
  <si>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</si>
  <si>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</si>
  <si>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</si>
  <si>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</si>
  <si>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</si>
  <si>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</si>
  <si>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</si>
  <si>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</si>
  <si>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</si>
  <si>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</si>
  <si>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</si>
  <si>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</si>
  <si>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</si>
  <si>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</si>
  <si>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</si>
  <si>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</si>
  <si>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</si>
  <si>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</si>
  <si>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</si>
  <si>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</si>
  <si>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</si>
  <si>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</si>
  <si>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</si>
  <si>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</si>
  <si>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</si>
  <si>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</si>
  <si>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</si>
  <si>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</si>
  <si>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</si>
  <si>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</si>
  <si>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</si>
  <si>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</si>
  <si>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</si>
  <si>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</si>
  <si>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</si>
  <si>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</si>
  <si>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</si>
  <si>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</si>
  <si>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</si>
  <si>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</si>
  <si>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</si>
  <si>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</si>
  <si>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</si>
  <si>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</si>
  <si>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</si>
  <si>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</si>
  <si>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</si>
  <si>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</si>
  <si>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</si>
  <si>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</si>
  <si>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</si>
  <si>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</si>
  <si>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</si>
  <si>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</si>
  <si>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</si>
  <si>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</si>
  <si>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</si>
  <si>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</si>
  <si>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</si>
  <si>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</si>
  <si>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</si>
  <si>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</si>
  <si>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</si>
  <si>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</si>
  <si>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</si>
  <si>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</si>
  <si>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</si>
  <si>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</si>
  <si>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</si>
  <si>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</si>
  <si>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</si>
  <si>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</si>
  <si>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</si>
  <si>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</si>
  <si>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</si>
  <si>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</si>
  <si>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</si>
  <si>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</si>
  <si>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</si>
  <si>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</si>
  <si>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</si>
  <si>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</si>
  <si>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</si>
  <si>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</si>
  <si>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</si>
  <si>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</si>
  <si>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</si>
  <si>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</si>
  <si>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</si>
  <si>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</si>
  <si>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</si>
  <si>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</si>
  <si>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</si>
  <si>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</si>
  <si>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</si>
  <si>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</si>
  <si>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</si>
  <si>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</si>
  <si>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</si>
  <si>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</si>
  <si>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</si>
  <si>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</si>
  <si>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</si>
  <si>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</si>
  <si>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</si>
  <si>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</si>
  <si>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</si>
  <si>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</si>
  <si>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</si>
  <si>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</si>
  <si>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</si>
  <si>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</si>
  <si>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</si>
  <si>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</si>
  <si>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</si>
  <si>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</si>
  <si>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</si>
  <si>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</si>
  <si>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</si>
  <si>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</si>
  <si>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</si>
  <si>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</si>
  <si>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</si>
  <si>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</si>
  <si>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</si>
  <si>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</si>
  <si>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</si>
  <si>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</si>
  <si>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</si>
  <si>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</si>
  <si>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</si>
  <si>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</si>
  <si>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</si>
  <si>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</si>
  <si>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</si>
  <si>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</si>
  <si>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</si>
  <si>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</si>
  <si>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</si>
  <si>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</si>
  <si>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</si>
  <si>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</si>
  <si>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</si>
  <si>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</si>
  <si>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</si>
  <si>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</si>
  <si>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</si>
  <si>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</si>
  <si>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</si>
  <si>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</si>
  <si>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</si>
  <si>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</si>
  <si>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</si>
  <si>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</si>
  <si>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</si>
  <si>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</si>
  <si>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</si>
  <si>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</si>
  <si>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</si>
  <si>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</si>
  <si>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</si>
  <si>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</si>
  <si>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</si>
  <si>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</si>
  <si>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</si>
  <si>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</si>
  <si>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</si>
  <si>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</si>
  <si>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</si>
  <si>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</si>
  <si>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</si>
  <si>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</si>
  <si>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</si>
  <si>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</si>
  <si>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</si>
  <si>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</si>
  <si>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</si>
  <si>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</si>
  <si>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</si>
  <si>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</si>
  <si>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</si>
  <si>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</si>
  <si>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</si>
  <si>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</si>
  <si>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</si>
  <si>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</si>
  <si>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</si>
  <si>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</si>
  <si>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</si>
  <si>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</si>
  <si>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</si>
  <si>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</si>
  <si>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</si>
  <si>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</si>
  <si>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</si>
  <si>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</si>
  <si>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</si>
  <si>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</si>
  <si>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</si>
  <si>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</si>
  <si>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</si>
  <si>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</si>
  <si>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</si>
  <si>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</si>
  <si>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</si>
  <si>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</si>
  <si>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</si>
  <si>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</si>
  <si>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</si>
  <si>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</si>
  <si>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</si>
  <si>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</si>
  <si>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</si>
  <si>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</si>
  <si>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</si>
  <si>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</si>
  <si>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</si>
  <si>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</si>
  <si>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</si>
  <si>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</si>
  <si>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</si>
  <si>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</si>
  <si>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</si>
  <si>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</si>
  <si>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</si>
  <si>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</si>
  <si>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</si>
  <si>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</si>
  <si>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</si>
  <si>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</si>
  <si>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</si>
  <si>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</si>
  <si>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</si>
  <si>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</si>
  <si>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</si>
  <si>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</si>
  <si>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</si>
  <si>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</si>
  <si>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</si>
  <si>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</si>
  <si>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</si>
  <si>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</si>
  <si>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</si>
  <si>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</si>
  <si>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</si>
  <si>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</si>
  <si>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</si>
  <si>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</si>
  <si>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</si>
  <si>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</si>
  <si>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</si>
  <si>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</si>
  <si>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</si>
  <si>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</si>
  <si>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</si>
  <si>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</si>
  <si>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</si>
  <si>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</si>
  <si>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</si>
  <si>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</si>
  <si>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</si>
  <si>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</si>
  <si>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</si>
  <si>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</si>
  <si>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</si>
  <si>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</si>
  <si>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</si>
  <si>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</si>
  <si>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</si>
  <si>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</si>
  <si>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</si>
  <si>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</si>
  <si>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</si>
  <si>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</si>
  <si>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</si>
  <si>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</si>
  <si>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</si>
  <si>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</si>
  <si>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</si>
  <si>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</si>
  <si>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</si>
  <si>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</si>
  <si>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</si>
  <si>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</si>
  <si>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</si>
  <si>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</si>
  <si>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</si>
  <si>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</si>
  <si>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</si>
  <si>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</si>
  <si>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</si>
  <si>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</si>
  <si>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</si>
  <si>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</si>
  <si>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</si>
  <si>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</si>
  <si>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</si>
  <si>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</si>
  <si>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</si>
  <si>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</si>
  <si>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</si>
  <si>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</si>
  <si>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</si>
  <si>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</si>
  <si>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</si>
  <si>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</si>
  <si>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</si>
  <si>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</si>
  <si>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</si>
  <si>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</si>
  <si>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</si>
  <si>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</si>
  <si>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</si>
  <si>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</si>
  <si>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</si>
  <si>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</si>
  <si>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</si>
  <si>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</si>
  <si>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</si>
  <si>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</si>
  <si>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</si>
  <si>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</si>
  <si>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</si>
  <si>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</si>
  <si>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</si>
  <si>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</si>
  <si>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</si>
  <si>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</si>
  <si>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</si>
  <si>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</si>
  <si>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</si>
  <si>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</si>
  <si>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</si>
  <si>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</si>
  <si>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</si>
  <si>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</si>
  <si>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</si>
  <si>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</si>
  <si>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</si>
  <si>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</si>
  <si>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</si>
  <si>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</si>
  <si>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</si>
  <si>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</si>
  <si>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</si>
  <si>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</si>
  <si>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</si>
  <si>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</si>
  <si>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</si>
  <si>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</si>
  <si>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</si>
  <si>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</si>
  <si>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</si>
  <si>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</si>
  <si>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</si>
  <si>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</si>
  <si>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</si>
  <si>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</si>
  <si>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</si>
  <si>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</si>
  <si>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</si>
  <si>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</si>
  <si>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</si>
  <si>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</si>
  <si>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</si>
  <si>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</si>
  <si>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</si>
  <si>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</si>
  <si>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</si>
  <si>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</si>
  <si>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</si>
  <si>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</si>
  <si>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</si>
  <si>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</si>
  <si>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</si>
  <si>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</si>
  <si>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</si>
  <si>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</si>
  <si>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</si>
  <si>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</si>
  <si>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</si>
  <si>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</si>
  <si>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</si>
  <si>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</si>
  <si>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</si>
  <si>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</si>
  <si>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</si>
  <si>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</si>
  <si>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</si>
  <si>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</si>
  <si>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</si>
  <si>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</si>
  <si>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</si>
  <si>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</si>
  <si>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</si>
  <si>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</si>
  <si>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</si>
  <si>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</si>
  <si>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</si>
  <si>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</si>
  <si>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</si>
  <si>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</si>
  <si>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</si>
  <si>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</si>
  <si>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</si>
  <si>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</si>
  <si>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</si>
  <si>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</si>
  <si>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</si>
  <si>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</si>
  <si>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</si>
  <si>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</si>
  <si>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</si>
  <si>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</si>
  <si>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</si>
  <si>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</si>
  <si>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</si>
  <si>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</si>
  <si>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</si>
  <si>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</si>
  <si>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</si>
  <si>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</si>
  <si>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</si>
  <si>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</si>
  <si>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</si>
  <si>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</si>
  <si>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</si>
  <si>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</si>
  <si>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</si>
  <si>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</si>
  <si>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</si>
  <si>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</si>
  <si>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</si>
  <si>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</si>
  <si>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</si>
  <si>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</si>
  <si>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</si>
  <si>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</si>
  <si>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</si>
  <si>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</si>
  <si>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</si>
  <si>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</si>
  <si>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</si>
  <si>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</si>
  <si>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</si>
  <si>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</si>
  <si>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</si>
  <si>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</si>
  <si>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</si>
  <si>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</si>
  <si>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</si>
  <si>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</si>
  <si>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</si>
  <si>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</si>
  <si>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</si>
  <si>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</si>
  <si>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</si>
  <si>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</si>
  <si>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</si>
  <si>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</si>
  <si>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</si>
  <si>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</si>
  <si>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</si>
  <si>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</si>
  <si>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</si>
  <si>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</si>
  <si>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</si>
  <si>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</si>
  <si>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</si>
  <si>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</si>
  <si>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</si>
  <si>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</si>
  <si>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</si>
  <si>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</si>
  <si>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</si>
  <si>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</si>
  <si>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</si>
  <si>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</si>
  <si>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</si>
  <si>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</si>
  <si>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</si>
  <si>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</si>
  <si>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</si>
  <si>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</si>
  <si>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</si>
  <si>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</si>
  <si>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</si>
  <si>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</si>
  <si>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</si>
  <si>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</si>
  <si>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</si>
  <si>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</si>
  <si>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</si>
  <si>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</si>
  <si>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</si>
  <si>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</si>
  <si>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</si>
  <si>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</si>
  <si>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</si>
  <si>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</si>
  <si>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</si>
  <si>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</si>
  <si>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</si>
  <si>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</si>
  <si>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</si>
  <si>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</si>
  <si>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</si>
  <si>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</si>
  <si>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</si>
  <si>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</si>
  <si>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</si>
  <si>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</si>
  <si>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</si>
  <si>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</si>
  <si>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</si>
  <si>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</si>
  <si>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</si>
  <si>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</si>
  <si>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</si>
  <si>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</si>
  <si>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</si>
  <si>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</si>
  <si>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</si>
  <si>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</si>
  <si>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</si>
  <si>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</si>
  <si>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</si>
  <si>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</si>
  <si>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</si>
  <si>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</si>
  <si>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</si>
  <si>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</si>
  <si>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</si>
  <si>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</si>
  <si>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</si>
  <si>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</si>
  <si>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</si>
  <si>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</si>
  <si>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</si>
  <si>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</si>
  <si>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</si>
  <si>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</si>
  <si>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</si>
  <si>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</si>
  <si>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</si>
  <si>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</si>
  <si>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</si>
  <si>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</si>
  <si>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</si>
  <si>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</si>
  <si>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</si>
  <si>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</si>
  <si>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</si>
  <si>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</si>
  <si>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</si>
  <si>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</si>
  <si>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</si>
  <si>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</si>
  <si>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</si>
  <si>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</si>
  <si>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</si>
  <si>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</si>
  <si>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</si>
  <si>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</si>
  <si>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</si>
  <si>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</si>
  <si>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</si>
  <si>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</si>
  <si>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</si>
  <si>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</si>
  <si>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</si>
  <si>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</si>
  <si>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</si>
  <si>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</si>
  <si>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</si>
  <si>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</si>
  <si>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</si>
  <si>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</si>
  <si>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</si>
  <si>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</si>
  <si>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</si>
  <si>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</si>
  <si>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</si>
  <si>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</si>
  <si>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</si>
  <si>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</si>
  <si>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</si>
  <si>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</si>
  <si>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</si>
  <si>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</si>
  <si>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</si>
  <si>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</si>
  <si>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</si>
  <si>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</si>
  <si>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</si>
  <si>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</si>
  <si>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</si>
  <si>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</si>
  <si>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</si>
  <si>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</si>
  <si>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</si>
  <si>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</si>
  <si>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</si>
  <si>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</si>
  <si>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</si>
  <si>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</si>
  <si>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</si>
  <si>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</si>
  <si>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atención, a niños y niñas menores de 6 años o hasta su ingreso al grado de transición con el fin de promover el desarrollo integral de la primera infancia con calidad, de conformidad con el lineamiento, el manual operativo, las directrices establecidas por el ICBF, en el marco de la política de estado para el desarrollo integral de la primera infancia “de cero a siempre”, en el servicio desarrollo infantil en medio familiar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</si>
  <si>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</si>
  <si>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atención, a niños y niñas menores de 6 años o hasta su ingreso al grado de transición con el fin de promover el desarrollo integral de la primera infancia con calidad, de conformidad con el lineamiento, el manual operativo, las directrices, parámetroa y estandares establecidos por el ICBF, en el marco de la estrategia de atención integral ''De cero a siempre''</t>
  </si>
  <si>
    <t xml:space="preserve">Prestar el servicio de atención, educación inicial y cuidado a niños y niñas menores de cinco (5) años o hasta su ingreso al grado de transición, con el fin de promover el desarrollo integral de primera infancia con calidad, de conformidad con los lineamientos, el manual operativo, las directrices, parámetros y estándares establecidos por el ICBF, en el marco de la estrategia de atención integral de ''Cero a siempre'' </t>
  </si>
  <si>
    <t xml:space="preserve">Prestar el servicio de atención a niños y niñas menores de 6 años, o hasta su ingreso al grado de transición, con el fin de promover el desarrollo integral dela primera infancia con calidad, de conformidad  con el lineamiento, el manual operativo. Las directrices establecidas por el ICBF, en el marco de la politica de estado para el desarrollo integral de la primera infancia ''De cero a siempre'', en el servicio infantil en medio familiar. </t>
  </si>
  <si>
    <t>11-1468-2017</t>
  </si>
  <si>
    <t>Prestar el servicio de atención integral a los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</si>
  <si>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11-1817-2017</t>
  </si>
  <si>
    <t xml:space="preserve">Prestar el servicio de educación inicial en el marco de la  atención integral a mujeres gestantes. Niñas y niños menores de 5 años, o hasta su ingreso al grado de transición, de conformidad con los manuales operativos de la modalidad y directrices establecidas por el ICBF, en armonia con la política de estado para el desarrollo integral de la primera infancia ''de cero a siempre'' en el servicio de centros de desrrollo infantil, en medio familiar. </t>
  </si>
  <si>
    <t>11-1244-2018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</si>
  <si>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servicio desarrollo infantil en medio familiar.</t>
  </si>
  <si>
    <t>11-1260-2018</t>
  </si>
  <si>
    <t>Prestar el servicio de ecuación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 hogares infantiles.</t>
  </si>
  <si>
    <t>11-0634-2020</t>
  </si>
  <si>
    <t>11-1070-2020</t>
  </si>
  <si>
    <t>11-1121-2020</t>
  </si>
  <si>
    <t xml:space="preserve">NUBIA ESPERANZA AGUILAR BARÓN </t>
  </si>
  <si>
    <t xml:space="preserve">4703720 </t>
  </si>
  <si>
    <t>asociacionarboldelasabiduria@hotmail.com</t>
  </si>
  <si>
    <t xml:space="preserve">Prestar el servicio de Desarrollo infantil en Medio Familiar - DIMF, de conformidad con el manual operativo de la modalidad familiar y las directrices establecidas por el ICBF, en armonia con la política de estado para el desarrollo integral de la primera infancia de ''cero a siempre'' </t>
  </si>
  <si>
    <t xml:space="preserve">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armonia con la política de estado para el desarrollo integralde la primera infancia de cero a siempre </t>
  </si>
  <si>
    <t>706/2016</t>
  </si>
  <si>
    <t>1277/2015</t>
  </si>
  <si>
    <t>1700/2016</t>
  </si>
  <si>
    <t>1907/2016</t>
  </si>
  <si>
    <t>11-1176-2020</t>
  </si>
  <si>
    <t>NUBIA ESPERANZA AGUILAR BARON</t>
  </si>
  <si>
    <t>CALLE 29SUR #52A-42</t>
  </si>
  <si>
    <t xml:space="preserve">CALLE 29SUR #52A - 42 </t>
  </si>
  <si>
    <t>2021-11-10000223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</si>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</sst>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C173" zoomScale="60" zoomScaleNormal="82" zoomScalePageLayoutView="40" workbookViewId="0">
      <selection activeCell="L202" sqref="L20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2705</v>
      </c>
      <c r="D15" s="35"/>
      <c r="E15" s="35"/>
      <c r="F15" s="5"/>
      <c r="G15" s="32" t="s">
        <v>1168</v>
      </c>
      <c r="H15" s="103" t="s">
        <v>187</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900899047</v>
      </c>
      <c r="C20" s="5"/>
      <c r="D20" s="73"/>
      <c r="E20" s="5"/>
      <c r="F20" s="5"/>
      <c r="G20" s="5"/>
      <c r="H20" s="185"/>
      <c r="I20" s="148" t="s">
        <v>1156</v>
      </c>
      <c r="J20" s="149" t="s">
        <v>188</v>
      </c>
      <c r="K20" s="150">
        <v>563515316</v>
      </c>
      <c r="L20" s="151">
        <v>44194</v>
      </c>
      <c r="M20" s="151">
        <v>44561</v>
      </c>
      <c r="N20" s="134">
        <f>+(M20-L20)/30</f>
        <v>12.233333333333333</v>
      </c>
      <c r="O20" s="137"/>
      <c r="U20" s="133"/>
      <c r="V20" s="105">
        <f ca="1">NOW()</f>
        <v>44193.750016087964</v>
      </c>
      <c r="W20" s="105">
        <f ca="1">NOW()</f>
        <v>44193.750016087964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MADRES ÁRBOL DE LA SABIDURIA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2698</v>
      </c>
      <c r="E48" s="144">
        <v>42334</v>
      </c>
      <c r="F48" s="144">
        <v>42369</v>
      </c>
      <c r="G48" s="159">
        <f>IF(AND(E48&lt;&gt;"",F48&lt;&gt;""),((F48-E48)/30),"")</f>
        <v>1.1666666666666667</v>
      </c>
      <c r="H48" s="114" t="s">
        <v>2676</v>
      </c>
      <c r="I48" s="113" t="s">
        <v>1156</v>
      </c>
      <c r="J48" s="113" t="s">
        <v>188</v>
      </c>
      <c r="K48" s="122">
        <v>242803568</v>
      </c>
      <c r="L48" s="115" t="s">
        <v>1148</v>
      </c>
      <c r="M48" s="117">
        <v>1</v>
      </c>
      <c r="N48" s="115" t="s">
        <v>27</v>
      </c>
      <c r="O48" s="115" t="s">
        <v>1148</v>
      </c>
      <c r="P48" s="78"/>
    </row>
    <row r="49" spans="1:16" s="6" customFormat="1" ht="24.75" customHeight="1" x14ac:dyDescent="0.25">
      <c r="A49" s="142">
        <v>2</v>
      </c>
      <c r="B49" s="111" t="s">
        <v>2665</v>
      </c>
      <c r="C49" s="112" t="s">
        <v>31</v>
      </c>
      <c r="D49" s="110" t="s">
        <v>2697</v>
      </c>
      <c r="E49" s="144">
        <v>42401</v>
      </c>
      <c r="F49" s="144">
        <v>42719</v>
      </c>
      <c r="G49" s="159">
        <f t="shared" ref="G49:G50" si="2">IF(AND(E49&lt;&gt;"",F49&lt;&gt;""),((F49-E49)/30),"")</f>
        <v>10.6</v>
      </c>
      <c r="H49" s="119" t="s">
        <v>2678</v>
      </c>
      <c r="I49" s="113" t="s">
        <v>1156</v>
      </c>
      <c r="J49" s="113" t="s">
        <v>188</v>
      </c>
      <c r="K49" s="116">
        <v>2554161300</v>
      </c>
      <c r="L49" s="115" t="s">
        <v>1148</v>
      </c>
      <c r="M49" s="117">
        <v>1</v>
      </c>
      <c r="N49" s="115" t="s">
        <v>27</v>
      </c>
      <c r="O49" s="115" t="s">
        <v>1148</v>
      </c>
      <c r="P49" s="78"/>
    </row>
    <row r="50" spans="1:16" s="6" customFormat="1" ht="24.75" customHeight="1" x14ac:dyDescent="0.25">
      <c r="A50" s="142">
        <v>3</v>
      </c>
      <c r="B50" s="111" t="s">
        <v>2665</v>
      </c>
      <c r="C50" s="112" t="s">
        <v>31</v>
      </c>
      <c r="D50" s="110" t="s">
        <v>2699</v>
      </c>
      <c r="E50" s="144">
        <v>42675</v>
      </c>
      <c r="F50" s="144">
        <v>43039</v>
      </c>
      <c r="G50" s="159">
        <f t="shared" si="2"/>
        <v>12.133333333333333</v>
      </c>
      <c r="H50" s="119" t="s">
        <v>2679</v>
      </c>
      <c r="I50" s="113" t="s">
        <v>1156</v>
      </c>
      <c r="J50" s="113" t="s">
        <v>188</v>
      </c>
      <c r="K50" s="116">
        <v>1393274984</v>
      </c>
      <c r="L50" s="115" t="s">
        <v>1148</v>
      </c>
      <c r="M50" s="117">
        <v>1</v>
      </c>
      <c r="N50" s="115" t="s">
        <v>27</v>
      </c>
      <c r="O50" s="115" t="s">
        <v>1148</v>
      </c>
      <c r="P50" s="78"/>
    </row>
    <row r="51" spans="1:16" s="6" customFormat="1" ht="24.75" customHeight="1" outlineLevel="1" x14ac:dyDescent="0.25">
      <c r="A51" s="142">
        <v>4</v>
      </c>
      <c r="B51" s="111" t="s">
        <v>2665</v>
      </c>
      <c r="C51" s="112" t="s">
        <v>31</v>
      </c>
      <c r="D51" s="110" t="s">
        <v>2700</v>
      </c>
      <c r="E51" s="144">
        <v>42720</v>
      </c>
      <c r="F51" s="144">
        <v>43084</v>
      </c>
      <c r="G51" s="159">
        <f t="shared" ref="G51:G107" si="3">IF(AND(E51&lt;&gt;"",F51&lt;&gt;""),((F51-E51)/30),"")</f>
        <v>12.133333333333333</v>
      </c>
      <c r="H51" s="119" t="s">
        <v>2680</v>
      </c>
      <c r="I51" s="113" t="s">
        <v>1156</v>
      </c>
      <c r="J51" s="113" t="s">
        <v>188</v>
      </c>
      <c r="K51" s="116">
        <v>3900009398</v>
      </c>
      <c r="L51" s="115" t="s">
        <v>1148</v>
      </c>
      <c r="M51" s="117">
        <v>1</v>
      </c>
      <c r="N51" s="115" t="s">
        <v>27</v>
      </c>
      <c r="O51" s="115" t="s">
        <v>26</v>
      </c>
      <c r="P51" s="78"/>
    </row>
    <row r="52" spans="1:16" s="7" customFormat="1" ht="24.75" customHeight="1" outlineLevel="1" x14ac:dyDescent="0.25">
      <c r="A52" s="143">
        <v>5</v>
      </c>
      <c r="B52" s="111" t="s">
        <v>2665</v>
      </c>
      <c r="C52" s="112" t="s">
        <v>31</v>
      </c>
      <c r="D52" s="110" t="s">
        <v>2681</v>
      </c>
      <c r="E52" s="144">
        <v>43040</v>
      </c>
      <c r="F52" s="144">
        <v>43404</v>
      </c>
      <c r="G52" s="159">
        <f t="shared" si="3"/>
        <v>12.133333333333333</v>
      </c>
      <c r="H52" s="119" t="s">
        <v>2682</v>
      </c>
      <c r="I52" s="113" t="s">
        <v>1156</v>
      </c>
      <c r="J52" s="113" t="s">
        <v>188</v>
      </c>
      <c r="K52" s="116">
        <v>1422692527</v>
      </c>
      <c r="L52" s="115" t="s">
        <v>1148</v>
      </c>
      <c r="M52" s="117">
        <v>1</v>
      </c>
      <c r="N52" s="115" t="s">
        <v>27</v>
      </c>
      <c r="O52" s="115" t="s">
        <v>26</v>
      </c>
      <c r="P52" s="79"/>
    </row>
    <row r="53" spans="1:16" s="7" customFormat="1" ht="24.75" customHeight="1" outlineLevel="1" x14ac:dyDescent="0.25">
      <c r="A53" s="143">
        <v>6</v>
      </c>
      <c r="B53" s="111" t="s">
        <v>2665</v>
      </c>
      <c r="C53" s="112" t="s">
        <v>31</v>
      </c>
      <c r="D53" s="110" t="s">
        <v>2683</v>
      </c>
      <c r="E53" s="144">
        <v>43085</v>
      </c>
      <c r="F53" s="144">
        <v>43404</v>
      </c>
      <c r="G53" s="159">
        <f t="shared" si="3"/>
        <v>10.633333333333333</v>
      </c>
      <c r="H53" s="119" t="s">
        <v>2684</v>
      </c>
      <c r="I53" s="113" t="s">
        <v>1156</v>
      </c>
      <c r="J53" s="113" t="s">
        <v>188</v>
      </c>
      <c r="K53" s="116">
        <v>2294712752</v>
      </c>
      <c r="L53" s="115" t="s">
        <v>1148</v>
      </c>
      <c r="M53" s="117">
        <v>1</v>
      </c>
      <c r="N53" s="115" t="s">
        <v>27</v>
      </c>
      <c r="O53" s="115" t="s">
        <v>26</v>
      </c>
      <c r="P53" s="79"/>
    </row>
    <row r="54" spans="1:16" s="7" customFormat="1" ht="24.75" customHeight="1" outlineLevel="1" x14ac:dyDescent="0.25">
      <c r="A54" s="143">
        <v>7</v>
      </c>
      <c r="B54" s="111" t="s">
        <v>2665</v>
      </c>
      <c r="C54" s="112" t="s">
        <v>31</v>
      </c>
      <c r="D54" s="110" t="s">
        <v>2685</v>
      </c>
      <c r="E54" s="144">
        <v>43405</v>
      </c>
      <c r="F54" s="144">
        <v>43441</v>
      </c>
      <c r="G54" s="159">
        <f t="shared" si="3"/>
        <v>1.2</v>
      </c>
      <c r="H54" s="119" t="s">
        <v>2686</v>
      </c>
      <c r="I54" s="113" t="s">
        <v>1156</v>
      </c>
      <c r="J54" s="113" t="s">
        <v>188</v>
      </c>
      <c r="K54" s="118">
        <v>315423372</v>
      </c>
      <c r="L54" s="115" t="s">
        <v>1148</v>
      </c>
      <c r="M54" s="117">
        <v>1</v>
      </c>
      <c r="N54" s="115" t="s">
        <v>27</v>
      </c>
      <c r="O54" s="115" t="s">
        <v>26</v>
      </c>
      <c r="P54" s="79"/>
    </row>
    <row r="55" spans="1:16" s="7" customFormat="1" ht="24.75" customHeight="1" outlineLevel="1" x14ac:dyDescent="0.25">
      <c r="A55" s="143">
        <v>8</v>
      </c>
      <c r="B55" s="111" t="s">
        <v>2665</v>
      </c>
      <c r="C55" s="112" t="s">
        <v>31</v>
      </c>
      <c r="D55" s="110" t="s">
        <v>2687</v>
      </c>
      <c r="E55" s="144">
        <v>43405</v>
      </c>
      <c r="F55" s="144">
        <v>43441</v>
      </c>
      <c r="G55" s="159">
        <f t="shared" si="3"/>
        <v>1.2</v>
      </c>
      <c r="H55" s="119" t="s">
        <v>2688</v>
      </c>
      <c r="I55" s="113" t="s">
        <v>1156</v>
      </c>
      <c r="J55" s="113" t="s">
        <v>188</v>
      </c>
      <c r="K55" s="118">
        <v>142435920</v>
      </c>
      <c r="L55" s="115" t="s">
        <v>1148</v>
      </c>
      <c r="M55" s="117">
        <v>1</v>
      </c>
      <c r="N55" s="115" t="s">
        <v>27</v>
      </c>
      <c r="O55" s="115" t="s">
        <v>26</v>
      </c>
      <c r="P55" s="79"/>
    </row>
    <row r="56" spans="1:16" s="7" customFormat="1" ht="24.75" customHeight="1" outlineLevel="1" x14ac:dyDescent="0.25">
      <c r="A56" s="143">
        <v>9</v>
      </c>
      <c r="B56" s="111" t="s">
        <v>2665</v>
      </c>
      <c r="C56" s="112" t="s">
        <v>31</v>
      </c>
      <c r="D56" s="110" t="s">
        <v>2689</v>
      </c>
      <c r="E56" s="144">
        <v>43886</v>
      </c>
      <c r="F56" s="144">
        <v>43951</v>
      </c>
      <c r="G56" s="159">
        <f t="shared" si="3"/>
        <v>2.1666666666666665</v>
      </c>
      <c r="H56" s="119" t="s">
        <v>2695</v>
      </c>
      <c r="I56" s="113" t="s">
        <v>1156</v>
      </c>
      <c r="J56" s="113" t="s">
        <v>188</v>
      </c>
      <c r="K56" s="118">
        <v>563477277</v>
      </c>
      <c r="L56" s="115" t="s">
        <v>1148</v>
      </c>
      <c r="M56" s="117">
        <v>1</v>
      </c>
      <c r="N56" s="115" t="s">
        <v>27</v>
      </c>
      <c r="O56" s="115" t="s">
        <v>1148</v>
      </c>
      <c r="P56" s="79"/>
    </row>
    <row r="57" spans="1:16" s="7" customFormat="1" ht="24.75" customHeight="1" outlineLevel="1" x14ac:dyDescent="0.25">
      <c r="A57" s="143">
        <v>10</v>
      </c>
      <c r="B57" s="64" t="s">
        <v>2665</v>
      </c>
      <c r="C57" s="65" t="s">
        <v>31</v>
      </c>
      <c r="D57" s="63" t="s">
        <v>2690</v>
      </c>
      <c r="E57" s="144">
        <v>43952</v>
      </c>
      <c r="F57" s="144">
        <v>44043</v>
      </c>
      <c r="G57" s="159">
        <f t="shared" si="3"/>
        <v>3.0333333333333332</v>
      </c>
      <c r="H57" s="119" t="s">
        <v>2695</v>
      </c>
      <c r="I57" s="63" t="s">
        <v>1156</v>
      </c>
      <c r="J57" s="63" t="s">
        <v>188</v>
      </c>
      <c r="K57" s="66">
        <v>585515386</v>
      </c>
      <c r="L57" s="65" t="s">
        <v>1148</v>
      </c>
      <c r="M57" s="67">
        <v>1</v>
      </c>
      <c r="N57" s="65" t="s">
        <v>27</v>
      </c>
      <c r="O57" s="65" t="s">
        <v>1148</v>
      </c>
      <c r="P57" s="79"/>
    </row>
    <row r="58" spans="1:16" s="7" customFormat="1" ht="24.75" customHeight="1" outlineLevel="1" x14ac:dyDescent="0.25">
      <c r="A58" s="143">
        <v>11</v>
      </c>
      <c r="B58" s="64" t="s">
        <v>2665</v>
      </c>
      <c r="C58" s="65" t="s">
        <v>31</v>
      </c>
      <c r="D58" s="63" t="s">
        <v>2691</v>
      </c>
      <c r="E58" s="144">
        <v>44044</v>
      </c>
      <c r="F58" s="144">
        <v>44135</v>
      </c>
      <c r="G58" s="159">
        <f t="shared" si="3"/>
        <v>3.0333333333333332</v>
      </c>
      <c r="H58" s="119" t="s">
        <v>2696</v>
      </c>
      <c r="I58" s="63" t="s">
        <v>1156</v>
      </c>
      <c r="J58" s="63" t="s">
        <v>188</v>
      </c>
      <c r="K58" s="66">
        <v>585515386</v>
      </c>
      <c r="L58" s="65" t="s">
        <v>1148</v>
      </c>
      <c r="M58" s="67">
        <v>1</v>
      </c>
      <c r="N58" s="65" t="s">
        <v>27</v>
      </c>
      <c r="O58" s="65" t="s">
        <v>1148</v>
      </c>
      <c r="P58" s="79"/>
    </row>
    <row r="59" spans="1:16" s="7" customFormat="1" ht="24.75" customHeight="1" outlineLevel="1" x14ac:dyDescent="0.25">
      <c r="A59" s="143">
        <v>12</v>
      </c>
      <c r="B59" s="64"/>
      <c r="C59" s="65"/>
      <c r="D59" s="63"/>
      <c r="E59" s="144"/>
      <c r="F59" s="144"/>
      <c r="G59" s="159" t="str">
        <f t="shared" si="3"/>
        <v/>
      </c>
      <c r="H59" s="121"/>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121"/>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121"/>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2701</v>
      </c>
      <c r="E114" s="144">
        <v>44136</v>
      </c>
      <c r="F114" s="144">
        <v>44196</v>
      </c>
      <c r="G114" s="159">
        <f>IF(AND(E114&lt;&gt;"",F114&lt;&gt;""),((F114-E114)/30),"")</f>
        <v>2</v>
      </c>
      <c r="H114" s="119" t="s">
        <v>2677</v>
      </c>
      <c r="I114" s="120" t="s">
        <v>1156</v>
      </c>
      <c r="J114" s="120" t="s">
        <v>188</v>
      </c>
      <c r="K114" s="122">
        <v>451160614</v>
      </c>
      <c r="L114" s="100">
        <f>+IF(AND(K114&gt;0,O114="Ejecución"),(K114/877802)*Tabla28[[#This Row],[% participación]],IF(AND(K114&gt;0,O114&lt;&gt;"Ejecución"),"-",""))</f>
        <v>513.96626346260314</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121"/>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121"/>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121"/>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16905459.48</v>
      </c>
      <c r="F185" s="92"/>
      <c r="G185" s="93"/>
      <c r="H185" s="88"/>
      <c r="I185" s="90" t="s">
        <v>2627</v>
      </c>
      <c r="J185" s="165">
        <f>+SUM(M179:M183)</f>
        <v>0.02</v>
      </c>
      <c r="K185" s="201" t="s">
        <v>2628</v>
      </c>
      <c r="L185" s="201"/>
      <c r="M185" s="94">
        <f>+J185*(SUM(K20:K35))</f>
        <v>11270306.32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42284</v>
      </c>
      <c r="D193" s="5"/>
      <c r="E193" s="125">
        <v>3248</v>
      </c>
      <c r="F193" s="5"/>
      <c r="G193" s="5"/>
      <c r="H193" s="146" t="s">
        <v>2692</v>
      </c>
      <c r="J193" s="5"/>
      <c r="K193" s="126">
        <v>42334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2704</v>
      </c>
      <c r="J211" s="27" t="s">
        <v>2622</v>
      </c>
      <c r="K211" s="147" t="s">
        <v>2703</v>
      </c>
      <c r="L211" s="21"/>
      <c r="M211" s="21"/>
      <c r="N211" s="21"/>
      <c r="O211" s="8"/>
    </row>
    <row r="212" spans="1:15" x14ac:dyDescent="0.25">
      <c r="A212" s="9"/>
      <c r="B212" s="27" t="s">
        <v>2619</v>
      </c>
      <c r="C212" s="146" t="s">
        <v>2702</v>
      </c>
      <c r="D212" s="21"/>
      <c r="G212" s="27" t="s">
        <v>2621</v>
      </c>
      <c r="H212" s="147" t="s">
        <v>2693</v>
      </c>
      <c r="J212" s="27" t="s">
        <v>2623</v>
      </c>
      <c r="K212" s="147"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verticalCentered="1"/>
  <pageMargins left="3.937007874015748E-2" right="3.937007874015748E-2" top="0.35433070866141736" bottom="0.35433070866141736" header="0.31496062992125984" footer="0.31496062992125984"/>
  <pageSetup paperSize="5" scale="35" fitToHeight="4" orientation="landscape" r:id="rId1"/>
  <rowBreaks count="3" manualBreakCount="3">
    <brk id="59" max="14" man="1"/>
    <brk id="107" max="14" man="1"/>
    <brk id="171" max="14" man="1"/>
  </row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ASOCIACION ARBOL DE LA SABIDURIA</cp:lastModifiedBy>
  <cp:lastPrinted>2020-12-28T23:03:10Z</cp:lastPrinted>
  <dcterms:created xsi:type="dcterms:W3CDTF">2020-10-14T21:57:42Z</dcterms:created>
  <dcterms:modified xsi:type="dcterms:W3CDTF">2020-12-28T23:28:08Z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