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27_8060165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<sst xmlns="http://schemas.openxmlformats.org/spreadsheetml/2006/main" count="3305" uniqueCount="2713">
  <si>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</si>
  <si>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</si>
  <si>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</si>
  <si>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</si>
  <si>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</si>
  <si>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</si>
  <si>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</si>
  <si>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</si>
  <si>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</si>
  <si>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</si>
  <si>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</si>
  <si>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</si>
  <si>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</si>
  <si>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</si>
  <si>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</si>
  <si>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</si>
  <si>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</si>
  <si>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</si>
  <si>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</si>
  <si>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</si>
  <si>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</si>
  <si>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</si>
  <si>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</si>
  <si>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</si>
  <si>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</si>
  <si>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</si>
  <si>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</si>
  <si>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</si>
  <si>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</si>
  <si>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</si>
  <si>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</si>
  <si>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</si>
  <si>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</si>
  <si>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</si>
  <si>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</si>
  <si>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</si>
  <si>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</si>
  <si>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</si>
  <si>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</si>
  <si>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</si>
  <si>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</si>
  <si>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</si>
  <si>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</si>
  <si>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</si>
  <si>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</si>
  <si>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</si>
  <si>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</si>
  <si>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</si>
  <si>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</si>
  <si>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</si>
  <si>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</si>
  <si>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</si>
  <si>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</si>
  <si>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</si>
  <si>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</si>
  <si>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</si>
  <si>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</si>
  <si>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</si>
  <si>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</si>
  <si>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</si>
  <si>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</si>
  <si>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</si>
  <si>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</si>
  <si>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</si>
  <si>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</si>
  <si>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</si>
  <si>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</si>
  <si>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</si>
  <si>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</si>
  <si>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</si>
  <si>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</si>
  <si>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</si>
  <si>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</si>
  <si>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</si>
  <si>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</si>
  <si>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</si>
  <si>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</si>
  <si>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</si>
  <si>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</si>
  <si>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</si>
  <si>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</si>
  <si>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</si>
  <si>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</si>
  <si>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</si>
  <si>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</si>
  <si>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</si>
  <si>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</si>
  <si>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</si>
  <si>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</si>
  <si>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</si>
  <si>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</si>
  <si>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</si>
  <si>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</si>
  <si>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</si>
  <si>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</si>
  <si>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</si>
  <si>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</si>
  <si>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</si>
  <si>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</si>
  <si>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</si>
  <si>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</si>
  <si>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</si>
  <si>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</si>
  <si>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</si>
  <si>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</si>
  <si>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</si>
  <si>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</si>
  <si>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</si>
  <si>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</si>
  <si>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</si>
  <si>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</si>
  <si>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</si>
  <si>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</si>
  <si>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</si>
  <si>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</si>
  <si>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</si>
  <si>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</si>
  <si>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</si>
  <si>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</si>
  <si>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</si>
  <si>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</si>
  <si>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</si>
  <si>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</si>
  <si>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</si>
  <si>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</si>
  <si>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</si>
  <si>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</si>
  <si>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</si>
  <si>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</si>
  <si>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</si>
  <si>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</si>
  <si>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</si>
  <si>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</si>
  <si>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</si>
  <si>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</si>
  <si>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</si>
  <si>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</si>
  <si>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</si>
  <si>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</si>
  <si>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</si>
  <si>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</si>
  <si>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</si>
  <si>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</si>
  <si>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</si>
  <si>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</si>
  <si>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</si>
  <si>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</si>
  <si>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</si>
  <si>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</si>
  <si>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</si>
  <si>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</si>
  <si>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</si>
  <si>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</si>
  <si>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</si>
  <si>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</si>
  <si>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</si>
  <si>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</si>
  <si>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</si>
  <si>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</si>
  <si>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</si>
  <si>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</si>
  <si>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</si>
  <si>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</si>
  <si>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</si>
  <si>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</si>
  <si>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</si>
  <si>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</si>
  <si>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</si>
  <si>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</si>
  <si>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</si>
  <si>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</si>
  <si>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</si>
  <si>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</si>
  <si>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</si>
  <si>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</si>
  <si>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</si>
  <si>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</si>
  <si>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</si>
  <si>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</si>
  <si>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</si>
  <si>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</si>
  <si>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</si>
  <si>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</si>
  <si>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</si>
  <si>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</si>
  <si>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</si>
  <si>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</si>
  <si>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</si>
  <si>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</si>
  <si>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</si>
  <si>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</si>
  <si>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</si>
  <si>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</si>
  <si>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</si>
  <si>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</si>
  <si>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</si>
  <si>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</si>
  <si>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</si>
  <si>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</si>
  <si>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</si>
  <si>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</si>
  <si>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</si>
  <si>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</si>
  <si>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</si>
  <si>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</si>
  <si>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</si>
  <si>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</si>
  <si>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</si>
  <si>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</si>
  <si>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</si>
  <si>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</si>
  <si>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</si>
  <si>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</si>
  <si>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</si>
  <si>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</si>
  <si>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</si>
  <si>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</si>
  <si>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</si>
  <si>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</si>
  <si>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</si>
  <si>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</si>
  <si>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</si>
  <si>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</si>
  <si>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</si>
  <si>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</si>
  <si>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</si>
  <si>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</si>
  <si>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</si>
  <si>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</si>
  <si>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</si>
  <si>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</si>
  <si>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</si>
  <si>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</si>
  <si>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</si>
  <si>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</si>
  <si>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</si>
  <si>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</si>
  <si>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</si>
  <si>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</si>
  <si>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</si>
  <si>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</si>
  <si>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</si>
  <si>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</si>
  <si>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</si>
  <si>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</si>
  <si>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</si>
  <si>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</si>
  <si>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</si>
  <si>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</si>
  <si>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</si>
  <si>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</si>
  <si>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</si>
  <si>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</si>
  <si>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</si>
  <si>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</si>
  <si>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</si>
  <si>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</si>
  <si>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</si>
  <si>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</si>
  <si>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</si>
  <si>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</si>
  <si>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</si>
  <si>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</si>
  <si>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</si>
  <si>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</si>
  <si>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</si>
  <si>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</si>
  <si>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</si>
  <si>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</si>
  <si>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</si>
  <si>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</si>
  <si>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</si>
  <si>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</si>
  <si>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</si>
  <si>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</si>
  <si>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</si>
  <si>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</si>
  <si>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</si>
  <si>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</si>
  <si>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</si>
  <si>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</si>
  <si>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</si>
  <si>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</si>
  <si>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</si>
  <si>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</si>
  <si>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</si>
  <si>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</si>
  <si>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</si>
  <si>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</si>
  <si>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</si>
  <si>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</si>
  <si>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</si>
  <si>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</si>
  <si>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</si>
  <si>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</si>
  <si>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</si>
  <si>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</si>
  <si>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</si>
  <si>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</si>
  <si>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</si>
  <si>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</si>
  <si>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</si>
  <si>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</si>
  <si>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</si>
  <si>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</si>
  <si>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</si>
  <si>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</si>
  <si>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</si>
  <si>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</si>
  <si>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</si>
  <si>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</si>
  <si>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</si>
  <si>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</si>
  <si>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</si>
  <si>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</si>
  <si>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</si>
  <si>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</si>
  <si>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</si>
  <si>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</si>
  <si>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</si>
  <si>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</si>
  <si>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</si>
  <si>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</si>
  <si>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</si>
  <si>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</si>
  <si>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</si>
  <si>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</si>
  <si>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</si>
  <si>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</si>
  <si>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</si>
  <si>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</si>
  <si>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</si>
  <si>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</si>
  <si>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</si>
  <si>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</si>
  <si>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</si>
  <si>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</si>
  <si>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</si>
  <si>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</si>
  <si>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</si>
  <si>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</si>
  <si>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</si>
  <si>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</si>
  <si>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</si>
  <si>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</si>
  <si>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</si>
  <si>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</si>
  <si>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</si>
  <si>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</si>
  <si>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</si>
  <si>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</si>
  <si>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</si>
  <si>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</si>
  <si>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</si>
  <si>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</si>
  <si>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</si>
  <si>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</si>
  <si>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</si>
  <si>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</si>
  <si>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</si>
  <si>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</si>
  <si>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</si>
  <si>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</si>
  <si>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</si>
  <si>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</si>
  <si>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</si>
  <si>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</si>
  <si>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</si>
  <si>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</si>
  <si>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</si>
  <si>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</si>
  <si>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</si>
  <si>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</si>
  <si>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</si>
  <si>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</si>
  <si>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</si>
  <si>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</si>
  <si>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</si>
  <si>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</si>
  <si>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</si>
  <si>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</si>
  <si>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</si>
  <si>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</si>
  <si>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</si>
  <si>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</si>
  <si>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</si>
  <si>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</si>
  <si>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</si>
  <si>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</si>
  <si>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</si>
  <si>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</si>
  <si>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</si>
  <si>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</si>
  <si>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</si>
  <si>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</si>
  <si>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</si>
  <si>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</si>
  <si>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</si>
  <si>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</si>
  <si>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</si>
  <si>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</si>
  <si>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</si>
  <si>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</si>
  <si>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</si>
  <si>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</si>
  <si>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</si>
  <si>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</si>
  <si>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</si>
  <si>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</si>
  <si>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</si>
  <si>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</si>
  <si>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</si>
  <si>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</si>
  <si>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</si>
  <si>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</si>
  <si>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</si>
  <si>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</si>
  <si>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</si>
  <si>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</si>
  <si>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</si>
  <si>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</si>
  <si>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</si>
  <si>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</si>
  <si>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</si>
  <si>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</si>
  <si>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</si>
  <si>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</si>
  <si>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</si>
  <si>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</si>
  <si>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</si>
  <si>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</si>
  <si>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</si>
  <si>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</si>
  <si>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</si>
  <si>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</si>
  <si>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</si>
  <si>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</si>
  <si>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</si>
  <si>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</si>
  <si>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</si>
  <si>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</si>
  <si>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</si>
  <si>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</si>
  <si>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</si>
  <si>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</si>
  <si>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</si>
  <si>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</si>
  <si>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</si>
  <si>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</si>
  <si>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</si>
  <si>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</si>
  <si>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</si>
  <si>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</si>
  <si>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</si>
  <si>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</si>
  <si>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</si>
  <si>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</si>
  <si>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</si>
  <si>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</si>
  <si>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</si>
  <si>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</si>
  <si>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</si>
  <si>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</si>
  <si>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</si>
  <si>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</si>
  <si>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</si>
  <si>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</si>
  <si>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</si>
  <si>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</si>
  <si>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</si>
  <si>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</si>
  <si>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</si>
  <si>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</si>
  <si>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</si>
  <si>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</si>
  <si>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</si>
  <si>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</si>
  <si>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</si>
  <si>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</si>
  <si>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</si>
  <si>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</si>
  <si>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</si>
  <si>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</si>
  <si>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</si>
  <si>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</si>
  <si>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</si>
  <si>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</si>
  <si>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</si>
  <si>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</si>
  <si>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</si>
  <si>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</si>
  <si>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</si>
  <si>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</si>
  <si>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</si>
  <si>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</si>
  <si>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</si>
  <si>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</si>
  <si>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</si>
  <si>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</si>
  <si>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</si>
  <si>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</si>
  <si>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</si>
  <si>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</si>
  <si>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</si>
  <si>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</si>
  <si>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</si>
  <si>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</si>
  <si>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</si>
  <si>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</si>
  <si>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</si>
  <si>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</si>
  <si>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</si>
  <si>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</si>
  <si>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</si>
  <si>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</si>
  <si>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</si>
  <si>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</si>
  <si>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</si>
  <si>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</si>
  <si>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</si>
  <si>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</si>
  <si>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</si>
  <si>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</si>
  <si>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</si>
  <si>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</si>
  <si>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</si>
  <si>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</si>
  <si>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</si>
  <si>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</si>
  <si>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</si>
  <si>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</si>
  <si>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</si>
  <si>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</si>
  <si>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</si>
  <si>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</si>
  <si>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</si>
  <si>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</si>
  <si>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</si>
  <si>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</si>
  <si>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</si>
  <si>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</si>
  <si>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</si>
  <si>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</si>
  <si>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</si>
  <si>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</si>
  <si>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</si>
  <si>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</si>
  <si>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</si>
  <si>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</si>
  <si>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</si>
  <si>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</si>
  <si>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</si>
  <si>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</si>
  <si>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</si>
  <si>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</si>
  <si>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</si>
  <si>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</si>
  <si>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</si>
  <si>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</si>
  <si>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</si>
  <si>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</si>
  <si>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</si>
  <si>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</si>
  <si>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</si>
  <si>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</si>
  <si>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</si>
  <si>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</si>
  <si>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</si>
  <si>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</si>
  <si>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</si>
  <si>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</si>
  <si>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</si>
  <si>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</si>
  <si>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</si>
  <si>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</si>
  <si>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</si>
  <si>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</si>
  <si>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</si>
  <si>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</si>
  <si>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</si>
  <si>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</si>
  <si>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</si>
  <si>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</si>
  <si>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</si>
  <si>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</si>
  <si>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</si>
  <si>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</si>
  <si>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</si>
  <si>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</si>
  <si>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</si>
  <si>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</si>
  <si>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</si>
  <si>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</si>
  <si>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</si>
  <si>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</si>
  <si>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</si>
  <si>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</si>
  <si>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</si>
  <si>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</si>
  <si>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</si>
  <si>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</si>
  <si>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</si>
  <si>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</si>
  <si>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</si>
  <si>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</si>
  <si>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</si>
  <si>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</si>
  <si>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</si>
  <si>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</si>
  <si>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</si>
  <si>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</si>
  <si>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</si>
  <si>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</si>
  <si>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</si>
  <si>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</si>
  <si>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</si>
  <si>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</si>
  <si>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</si>
  <si>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</si>
  <si>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</si>
  <si>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</si>
  <si>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</si>
  <si>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</si>
  <si>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</si>
  <si>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</si>
  <si>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</si>
  <si>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</si>
  <si>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</si>
  <si>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</si>
  <si>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</si>
  <si>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</si>
  <si>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</si>
  <si>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</si>
  <si>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</si>
  <si>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</si>
  <si>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</si>
  <si>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</si>
  <si>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</si>
  <si>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</si>
  <si>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</si>
  <si>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</si>
  <si>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</si>
  <si>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</si>
  <si>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</si>
  <si>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</si>
  <si>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</si>
  <si>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</si>
  <si>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</si>
  <si>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</si>
  <si>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</si>
  <si>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</si>
  <si>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</si>
  <si>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</si>
  <si>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</si>
  <si>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</si>
  <si>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</si>
  <si>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</si>
  <si>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</si>
  <si>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</si>
  <si>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</si>
  <si>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</si>
  <si>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</si>
  <si>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</si>
  <si>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</si>
  <si>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</si>
  <si>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</si>
  <si>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</si>
  <si>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</si>
  <si>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</si>
  <si>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</si>
  <si>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</si>
  <si>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</si>
  <si>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</si>
  <si>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</si>
  <si>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</si>
  <si>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</si>
  <si>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</si>
  <si>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</si>
  <si>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</si>
  <si>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</si>
  <si>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</si>
  <si>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</si>
  <si>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</si>
  <si>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</si>
  <si>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</si>
  <si>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</si>
  <si>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</si>
  <si>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</si>
  <si>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</si>
  <si>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</si>
  <si>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</si>
  <si>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</si>
  <si>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</si>
  <si>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</si>
  <si>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</si>
  <si>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</si>
  <si>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</si>
  <si>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</si>
  <si>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</si>
  <si>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</si>
  <si>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</si>
  <si>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</si>
  <si>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</si>
  <si>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</si>
  <si>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</si>
  <si>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</si>
  <si>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</si>
  <si>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</si>
  <si>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</si>
  <si>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</si>
  <si>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</si>
  <si>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</si>
  <si>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</si>
  <si>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</si>
  <si>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</si>
  <si>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</si>
  <si>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</si>
  <si>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</si>
  <si>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</si>
  <si>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</si>
  <si>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</si>
  <si>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</si>
  <si>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</si>
  <si>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</si>
  <si>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</si>
  <si>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</si>
  <si>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</si>
  <si>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</si>
  <si>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</si>
  <si>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</si>
  <si>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</si>
  <si>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</si>
  <si>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</si>
  <si>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</si>
  <si>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</si>
  <si>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</si>
  <si>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</si>
  <si>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</si>
  <si>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</si>
  <si>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</si>
  <si>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</si>
  <si>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</si>
  <si>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</si>
  <si>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</si>
  <si>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</si>
  <si>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</si>
  <si>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</si>
  <si>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</si>
  <si>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</si>
  <si>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</si>
  <si>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</si>
  <si>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</si>
  <si>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</si>
  <si>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</si>
  <si>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</si>
  <si>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</si>
  <si>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</si>
  <si>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</si>
  <si>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</si>
  <si>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</si>
  <si>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</si>
  <si>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</si>
  <si>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</si>
  <si>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</si>
  <si>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</si>
  <si>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</si>
  <si>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</si>
  <si>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</si>
  <si>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</si>
  <si>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</si>
  <si>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</si>
  <si>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</si>
  <si>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</si>
  <si>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</si>
  <si>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</si>
  <si>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</si>
  <si>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</si>
  <si>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</si>
  <si>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</si>
  <si>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</si>
  <si>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</si>
  <si>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</si>
  <si>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</si>
  <si>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</si>
  <si>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</si>
  <si>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</si>
  <si>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</si>
  <si>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</si>
  <si>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</si>
  <si>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</si>
  <si>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</si>
  <si>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</si>
  <si>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</si>
  <si>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</si>
  <si>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</si>
  <si>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</si>
  <si>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</si>
  <si>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</si>
  <si>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</si>
  <si>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</si>
  <si>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</si>
  <si>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</si>
  <si>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</si>
  <si>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</si>
  <si>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</si>
  <si>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</si>
  <si>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</si>
  <si>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</si>
  <si>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</si>
  <si>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</si>
  <si>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</si>
  <si>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</si>
  <si>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</si>
  <si>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</si>
  <si>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</si>
  <si>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</si>
  <si>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</si>
  <si>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</si>
  <si>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</si>
  <si>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</si>
  <si>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</si>
  <si>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</si>
  <si>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</si>
  <si>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</si>
  <si>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</si>
  <si>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</si>
  <si>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</si>
  <si>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</si>
  <si>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</si>
  <si>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</si>
  <si>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</si>
  <si>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</si>
  <si>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</si>
  <si>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</si>
  <si>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</si>
  <si>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</si>
  <si>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</si>
  <si>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</si>
  <si>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</si>
  <si>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</si>
  <si>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</si>
  <si>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</si>
  <si>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</si>
  <si>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</si>
  <si>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</si>
  <si>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</si>
  <si>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</si>
  <si>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</si>
  <si>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</si>
  <si>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</si>
  <si>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</si>
  <si>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</si>
  <si>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</si>
  <si>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</si>
  <si>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</si>
  <si>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</si>
  <si>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</si>
  <si>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</si>
  <si>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</si>
  <si>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</si>
  <si>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</si>
  <si>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</si>
  <si>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</si>
  <si>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</si>
  <si>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</si>
  <si>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</si>
  <si>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</si>
  <si>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</si>
  <si>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</si>
  <si>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</si>
  <si>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</si>
  <si>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</si>
  <si>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</si>
  <si>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</si>
  <si>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</si>
  <si>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</si>
  <si>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</si>
  <si>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</si>
  <si>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</si>
  <si>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</si>
  <si>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</si>
  <si>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</si>
  <si>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</si>
  <si>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</si>
  <si>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</si>
  <si>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</si>
  <si>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</si>
  <si>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</si>
  <si>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</si>
  <si>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</si>
  <si>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</si>
  <si>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</si>
  <si>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</si>
  <si>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</si>
  <si>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</si>
  <si>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</si>
  <si>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</si>
  <si>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</si>
  <si>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</si>
  <si>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</si>
  <si>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</si>
  <si>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</si>
  <si>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</si>
  <si>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</si>
  <si>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</si>
  <si>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</si>
  <si>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</si>
  <si>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</si>
  <si>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</si>
  <si>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</si>
  <si>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</si>
  <si>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</si>
  <si>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</si>
  <si>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</si>
  <si>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</si>
  <si>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</si>
  <si>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</si>
  <si>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</si>
  <si>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</si>
  <si>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</si>
  <si>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</si>
  <si>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</si>
  <si>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</si>
  <si>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</si>
  <si>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</si>
  <si>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</si>
  <si>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</si>
  <si>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</si>
  <si>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</si>
  <si>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</si>
  <si>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</si>
  <si>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</si>
  <si>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</si>
  <si>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</si>
  <si>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</si>
  <si>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</si>
  <si>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</si>
  <si>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</si>
  <si>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</si>
  <si>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</si>
  <si>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</si>
  <si>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</si>
  <si>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</si>
  <si>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</si>
  <si>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</si>
  <si>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</si>
  <si>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</si>
  <si>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</si>
  <si>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</si>
  <si>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</si>
  <si>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</si>
  <si>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</si>
  <si>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</si>
  <si>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</si>
  <si>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</si>
  <si>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</si>
  <si>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</si>
  <si>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</si>
  <si>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</si>
  <si>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</si>
  <si>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</si>
  <si>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</si>
  <si>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</si>
  <si>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</si>
  <si>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</si>
  <si>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</si>
  <si>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</si>
  <si>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</si>
  <si>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</si>
  <si>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</si>
  <si>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</si>
  <si>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</si>
  <si>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</si>
  <si>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</si>
  <si>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</si>
  <si>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</si>
  <si>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</si>
  <si>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</si>
  <si>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</si>
  <si>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</si>
  <si>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</si>
  <si>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</si>
  <si>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</si>
  <si>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</si>
  <si>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</si>
  <si>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</si>
  <si>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</si>
  <si>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</si>
  <si>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</si>
  <si>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</si>
  <si>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</si>
  <si>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</si>
  <si>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</si>
  <si>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</si>
  <si>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</si>
  <si>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</si>
  <si>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</si>
  <si>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</si>
  <si>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</si>
  <si>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</si>
  <si>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</si>
  <si>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</si>
  <si>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</si>
  <si>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</si>
  <si>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</si>
  <si>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</si>
  <si>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</si>
  <si>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</si>
  <si>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</si>
  <si>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</si>
  <si>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</si>
  <si>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</si>
  <si>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</si>
  <si>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</si>
  <si>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</si>
  <si>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</si>
  <si>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</si>
  <si>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</si>
  <si>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</si>
  <si>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</si>
  <si>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</si>
  <si>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</si>
  <si>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</si>
  <si>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</si>
  <si>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</si>
  <si>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</si>
  <si>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</si>
  <si>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</si>
  <si>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</si>
  <si>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</si>
  <si>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</si>
  <si>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</si>
  <si>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</si>
  <si>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</si>
  <si>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</si>
  <si>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</si>
  <si>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</si>
  <si>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</si>
  <si>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</si>
  <si>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</si>
  <si>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</si>
  <si>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</si>
  <si>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</si>
  <si>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</si>
  <si>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</si>
  <si>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</si>
  <si>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</si>
  <si>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</si>
  <si>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</si>
  <si>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</si>
  <si>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</si>
  <si>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</si>
  <si>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</si>
  <si>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</si>
  <si>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</si>
  <si>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</si>
  <si>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</si>
  <si>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</si>
  <si>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</si>
  <si>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</si>
  <si>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</si>
  <si>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</si>
  <si>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</si>
  <si>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</si>
  <si>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</si>
  <si>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</si>
  <si>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</si>
  <si>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</si>
  <si>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</si>
  <si>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</si>
  <si>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</si>
  <si>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</si>
  <si>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</si>
  <si>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</si>
  <si>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</si>
  <si>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</si>
  <si>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</si>
  <si>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</si>
  <si>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</si>
  <si>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</si>
  <si>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</si>
  <si>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</si>
  <si>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</si>
  <si>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</si>
  <si>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</si>
  <si>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</si>
  <si>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</si>
  <si>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</si>
  <si>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</si>
  <si>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</si>
  <si>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</si>
  <si>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</si>
  <si>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</si>
  <si>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</si>
  <si>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</si>
  <si>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</si>
  <si>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</si>
  <si>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</si>
  <si>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</si>
  <si>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</si>
  <si>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</si>
  <si>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</si>
  <si>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</si>
  <si>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</si>
  <si>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</si>
  <si>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</si>
  <si>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</si>
  <si>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</si>
  <si>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</si>
  <si>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</si>
  <si>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</si>
  <si>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</si>
  <si>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</si>
  <si>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</si>
  <si>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</si>
  <si>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</si>
  <si>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</si>
  <si>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</si>
  <si>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</si>
  <si>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</si>
  <si>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</si>
  <si>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</si>
  <si>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</si>
  <si>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</si>
  <si>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</si>
  <si>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</si>
  <si>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</si>
  <si>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</si>
  <si>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</si>
  <si>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</si>
  <si>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</si>
  <si>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</si>
  <si>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</si>
  <si>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</si>
  <si>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</si>
  <si>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</si>
  <si>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</si>
  <si>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</si>
  <si>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</si>
  <si>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</si>
  <si>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</si>
  <si>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</si>
  <si>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</si>
  <si>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</si>
  <si>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</si>
  <si>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</si>
  <si>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</si>
  <si>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</si>
  <si>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</si>
  <si>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</si>
  <si>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</si>
  <si>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</si>
  <si>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</si>
  <si>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</si>
  <si>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</si>
  <si>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</si>
  <si>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</si>
  <si>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</si>
  <si>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</si>
  <si>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</si>
  <si>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</si>
  <si>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</si>
  <si>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</si>
  <si>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</si>
  <si>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</si>
  <si>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</si>
  <si>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</si>
  <si>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</si>
  <si>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</si>
  <si>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</si>
  <si>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</si>
  <si>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</si>
  <si>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</si>
  <si>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</si>
  <si>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</si>
  <si>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</si>
  <si>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</si>
  <si>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</si>
  <si>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</si>
  <si>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</si>
  <si>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</si>
  <si>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</si>
  <si>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</si>
  <si>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</si>
  <si>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</si>
  <si>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</si>
  <si>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</si>
  <si>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</si>
  <si>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</si>
  <si>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</si>
  <si>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</si>
  <si>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</si>
  <si>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</si>
  <si>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</si>
  <si>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</si>
  <si>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</si>
  <si>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</si>
  <si>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</si>
  <si>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</si>
  <si>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</si>
  <si>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</si>
  <si>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</si>
  <si>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</si>
  <si>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</si>
  <si>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</si>
  <si>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</si>
  <si>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</si>
  <si>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</si>
  <si>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</si>
  <si>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</si>
  <si>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</si>
  <si>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</si>
  <si>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</si>
  <si>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</si>
  <si>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</si>
  <si>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</si>
  <si>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</si>
  <si>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</si>
  <si>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</si>
  <si>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</si>
  <si>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</si>
  <si>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</si>
  <si>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</si>
  <si>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</si>
  <si>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</si>
  <si>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</si>
  <si>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</si>
  <si>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</si>
  <si>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</si>
  <si>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</si>
  <si>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</si>
  <si>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</si>
  <si>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</si>
  <si>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</si>
  <si>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</si>
  <si>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</si>
  <si>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</si>
  <si>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</si>
  <si>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</si>
  <si>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</si>
  <si>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</si>
  <si>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</si>
  <si>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</si>
  <si>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</si>
  <si>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</si>
  <si>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</si>
  <si>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</si>
  <si>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</si>
  <si>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</si>
  <si>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</si>
  <si>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</si>
  <si>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</si>
  <si>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</si>
  <si>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</si>
  <si>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</si>
  <si>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</si>
  <si>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</si>
  <si>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</si>
  <si>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</si>
  <si>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</si>
  <si>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</si>
  <si>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</si>
  <si>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</si>
  <si>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</si>
  <si>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</si>
  <si>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</si>
  <si>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</si>
  <si>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</si>
  <si>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</si>
  <si>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</si>
  <si>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</si>
  <si>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</si>
  <si>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</si>
  <si>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</si>
  <si>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</si>
  <si>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</si>
  <si>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</si>
  <si>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</si>
  <si>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</si>
  <si>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</si>
  <si>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</si>
  <si>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</si>
  <si>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</si>
  <si>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</si>
  <si>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</si>
  <si>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</si>
  <si>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</si>
  <si>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</si>
  <si>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</si>
  <si>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</si>
  <si>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</si>
  <si>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</si>
  <si>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</si>
  <si>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</si>
  <si>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</si>
  <si>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</si>
  <si>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</si>
  <si>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</si>
  <si>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</si>
  <si>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</si>
  <si>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</si>
  <si>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</si>
  <si>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</si>
  <si>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</si>
  <si>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</si>
  <si>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</si>
  <si>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</si>
  <si>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</si>
  <si>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</si>
  <si>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</si>
  <si>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</si>
  <si>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</si>
  <si>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</si>
  <si>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</si>
  <si>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</si>
  <si>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</si>
  <si>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</si>
  <si>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</si>
  <si>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</si>
  <si>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</si>
  <si>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</si>
  <si>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</si>
  <si>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</si>
  <si>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</si>
  <si>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</si>
  <si>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</si>
  <si>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</si>
  <si>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</si>
  <si>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</si>
  <si>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</si>
  <si>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</si>
  <si>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</si>
  <si>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</si>
  <si>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</si>
  <si>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</si>
  <si>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</si>
  <si>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</si>
  <si>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</si>
  <si>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</si>
  <si>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</si>
  <si>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</si>
  <si>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</si>
  <si>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</si>
  <si>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</si>
  <si>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</si>
  <si>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</si>
  <si>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</si>
  <si>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</si>
  <si>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</si>
  <si>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</si>
  <si>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</si>
  <si>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</si>
  <si>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</si>
  <si>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</si>
  <si>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</si>
  <si>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</si>
  <si>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</si>
  <si>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</si>
  <si>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</si>
  <si>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</si>
  <si>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</si>
  <si>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</si>
  <si>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</si>
  <si>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</si>
  <si>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</si>
  <si>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</si>
  <si>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</si>
  <si>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</si>
  <si>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</si>
  <si>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</si>
  <si>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</si>
  <si>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</si>
  <si>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</si>
  <si>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</si>
  <si>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</si>
  <si>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</si>
  <si>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</si>
  <si>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</si>
  <si>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</si>
  <si>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</si>
  <si>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</si>
  <si>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</si>
  <si>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</si>
  <si>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</si>
  <si>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</si>
  <si>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</si>
  <si>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</si>
  <si>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</si>
  <si>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</si>
  <si>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</si>
  <si>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</si>
  <si>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</si>
  <si>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</si>
  <si>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</si>
  <si>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</si>
  <si>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</si>
  <si>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</si>
  <si>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</si>
  <si>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</si>
  <si>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</si>
  <si>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</si>
  <si>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</si>
  <si>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</si>
  <si>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</si>
  <si>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</si>
  <si>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</si>
  <si>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</si>
  <si>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</si>
  <si>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</si>
  <si>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</si>
  <si>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</si>
  <si>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</si>
  <si>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</si>
  <si>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</si>
  <si>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</si>
  <si>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</si>
  <si>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</si>
  <si>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</si>
  <si>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</si>
  <si>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</si>
  <si>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</si>
  <si>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</si>
  <si>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</si>
  <si>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</si>
  <si>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</si>
  <si>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</si>
  <si>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</si>
  <si>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</si>
  <si>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</si>
  <si>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</si>
  <si>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</si>
  <si>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</si>
  <si>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</si>
  <si>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</si>
  <si>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</si>
  <si>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</si>
  <si>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</si>
  <si>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</si>
  <si>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</si>
  <si>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</si>
  <si>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</si>
  <si>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</si>
  <si>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</si>
  <si>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</si>
  <si>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</si>
  <si>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</si>
  <si>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</si>
  <si>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</si>
  <si>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</si>
  <si>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</si>
  <si>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</si>
  <si>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</si>
  <si>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</si>
  <si>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</si>
  <si>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</si>
  <si>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</si>
  <si>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</si>
  <si>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</si>
  <si>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</si>
  <si>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</si>
  <si>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</si>
  <si>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</si>
  <si>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</si>
  <si>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</si>
  <si>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</si>
  <si>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</si>
  <si>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</si>
  <si>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</si>
  <si>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</si>
  <si>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</si>
  <si>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</si>
  <si>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</si>
  <si>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</si>
  <si>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</si>
  <si>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</si>
  <si>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</si>
  <si>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</si>
  <si>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</si>
  <si>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</si>
  <si>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</si>
  <si>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</si>
  <si>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</si>
  <si>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</si>
  <si>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</si>
  <si>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</si>
  <si>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</si>
  <si>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</si>
  <si>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</si>
  <si>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</si>
  <si>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</si>
  <si>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</si>
  <si>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</si>
  <si>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</si>
  <si>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</si>
  <si>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</si>
  <si>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</si>
  <si>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</si>
  <si>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</si>
  <si>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</si>
  <si>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</si>
  <si>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</si>
  <si>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</si>
  <si>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</si>
  <si>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</si>
  <si>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</si>
  <si>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</si>
  <si>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</si>
  <si>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</si>
  <si>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</si>
  <si>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</si>
  <si>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</si>
  <si>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</si>
  <si>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</si>
  <si>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</si>
  <si>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</si>
  <si>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</si>
  <si>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</si>
  <si>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</si>
  <si>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</si>
  <si>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</si>
  <si>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</si>
  <si>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</si>
  <si>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</si>
  <si>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</si>
  <si>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</si>
  <si>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</si>
  <si>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</si>
  <si>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</si>
  <si>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</si>
  <si>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</si>
  <si>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</si>
  <si>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</si>
  <si>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</si>
  <si>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</si>
  <si>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</si>
  <si>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</si>
  <si>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</si>
  <si>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</si>
  <si>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</si>
  <si>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</si>
  <si>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</si>
  <si>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</si>
  <si>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</si>
  <si>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</si>
  <si>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</si>
  <si>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</si>
  <si>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</si>
  <si>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</si>
  <si>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</si>
  <si>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</si>
  <si>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</si>
  <si>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</si>
  <si>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</si>
  <si>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</si>
  <si>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</si>
  <si>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</si>
  <si>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</si>
  <si>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</si>
  <si>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</si>
  <si>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</si>
  <si>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</si>
  <si>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</si>
  <si>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</si>
  <si>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</si>
  <si>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</si>
  <si>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</si>
  <si>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</si>
  <si>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</si>
  <si>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</si>
  <si>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</si>
  <si>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</si>
  <si>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</si>
  <si>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</si>
  <si>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</si>
  <si>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</si>
  <si>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</si>
  <si>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</si>
  <si>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</si>
  <si>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</si>
  <si>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</si>
  <si>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</si>
  <si>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</si>
  <si>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</si>
  <si>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</si>
  <si>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</si>
  <si>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</si>
  <si>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</si>
  <si>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</si>
  <si>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</si>
  <si>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</si>
  <si>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</si>
  <si>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</si>
  <si>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</si>
  <si>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</si>
  <si>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</si>
  <si>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</si>
  <si>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</si>
  <si>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</si>
  <si>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</si>
  <si>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</si>
  <si>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</si>
  <si>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</si>
  <si>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</si>
  <si>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</si>
  <si>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</si>
  <si>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</si>
  <si>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</si>
  <si>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</si>
  <si>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</si>
  <si>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</si>
  <si>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</si>
  <si>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</si>
  <si>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</si>
  <si>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</si>
  <si>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</si>
  <si>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</si>
  <si>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</si>
  <si>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</si>
  <si>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</si>
  <si>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</si>
  <si>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</si>
  <si>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</si>
  <si>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</si>
  <si>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</si>
  <si>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</si>
  <si>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</si>
  <si>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</si>
  <si>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</si>
  <si>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</si>
  <si>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</si>
  <si>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</si>
  <si>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</si>
  <si>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</si>
  <si>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</si>
  <si>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</si>
  <si>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</si>
  <si>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</si>
  <si>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</si>
  <si>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</si>
  <si>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</si>
  <si>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</si>
  <si>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</si>
  <si>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</si>
  <si>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</si>
  <si>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</si>
  <si>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</si>
  <si>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</si>
  <si>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</si>
  <si>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</si>
  <si>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</si>
  <si>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</si>
  <si>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</si>
  <si>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</si>
  <si>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</si>
  <si>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</si>
  <si>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</si>
  <si>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</si>
  <si>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</si>
  <si>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</si>
  <si>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</si>
  <si>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</si>
  <si>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</si>
  <si>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</si>
  <si>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</si>
  <si>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</si>
  <si>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</si>
  <si>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</si>
  <si>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</si>
  <si>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</si>
  <si>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</si>
  <si>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</si>
  <si>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</si>
  <si>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</si>
  <si>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</si>
  <si>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</si>
  <si>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</si>
  <si>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</si>
  <si>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</si>
  <si>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</si>
  <si>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</si>
  <si>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</si>
  <si>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</si>
  <si>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</si>
  <si>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</si>
  <si>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</si>
  <si>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</si>
  <si>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</si>
  <si>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</si>
  <si>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</si>
  <si>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</si>
  <si>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</si>
  <si>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</si>
  <si>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</si>
  <si>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</si>
  <si>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</si>
  <si>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</si>
  <si>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</si>
  <si>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</si>
  <si>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</si>
  <si>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</si>
  <si>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</si>
  <si>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</si>
  <si>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</si>
  <si>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</si>
  <si>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</si>
  <si>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</si>
  <si>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</si>
  <si>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</si>
  <si>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</si>
  <si>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</si>
  <si>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</si>
  <si>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</si>
  <si>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</si>
  <si>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</si>
  <si>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</si>
  <si>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</si>
  <si>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</si>
  <si>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</si>
  <si>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</si>
  <si>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</si>
  <si>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</si>
  <si>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</si>
  <si>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</si>
  <si>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</si>
  <si>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</si>
  <si>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</si>
  <si>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</si>
  <si>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</si>
  <si>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</si>
  <si>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</si>
  <si>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</si>
  <si>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</si>
  <si>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</si>
  <si>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</si>
  <si>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</si>
  <si>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</si>
  <si>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</si>
  <si>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</si>
  <si>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</si>
  <si>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</si>
  <si>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</si>
  <si>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</si>
  <si>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</si>
  <si>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</si>
  <si>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</si>
  <si>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</si>
  <si>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</si>
  <si>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</si>
  <si>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</si>
  <si>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</si>
  <si>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</si>
  <si>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</si>
  <si>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</si>
  <si>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</si>
  <si>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</si>
  <si>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</si>
  <si>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</si>
  <si>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</si>
  <si>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</si>
  <si>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</si>
  <si>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</si>
  <si>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</si>
  <si>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</si>
  <si>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</si>
  <si>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</si>
  <si>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</si>
  <si>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</si>
  <si>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</si>
  <si>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</si>
  <si>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</si>
  <si>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</si>
  <si>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</si>
  <si>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</si>
  <si>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</si>
  <si>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</si>
  <si>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</si>
  <si>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</si>
  <si>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</si>
  <si>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</si>
  <si>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</si>
  <si>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</si>
  <si>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</si>
  <si>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</si>
  <si>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</si>
  <si>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</si>
  <si>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</si>
  <si>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</si>
  <si>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</si>
  <si>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</si>
  <si>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</si>
  <si>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</si>
  <si>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</si>
  <si>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</si>
  <si>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</si>
  <si>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</si>
  <si>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</si>
  <si>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</si>
  <si>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</si>
  <si>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</si>
  <si>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</si>
  <si>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</si>
  <si>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</si>
  <si>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</si>
  <si>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</si>
  <si>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</si>
  <si>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</si>
  <si>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</si>
  <si>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</si>
  <si>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</si>
  <si>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</si>
  <si>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</si>
  <si>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</si>
  <si>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</si>
  <si>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</si>
  <si>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</si>
  <si>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</si>
  <si>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</si>
  <si>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</si>
  <si>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</si>
  <si>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</si>
  <si>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</si>
  <si>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</si>
  <si>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</si>
  <si>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</si>
  <si>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</si>
  <si>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</si>
  <si>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</si>
  <si>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</si>
  <si>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</si>
  <si>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</si>
  <si>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</si>
  <si>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</si>
  <si>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</si>
  <si>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</si>
  <si>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</si>
  <si>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</si>
  <si>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</si>
  <si>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</si>
  <si>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</si>
  <si>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</si>
  <si>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</si>
  <si>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</si>
  <si>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</si>
  <si>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</si>
  <si>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</si>
  <si>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</si>
  <si>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</si>
  <si>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</si>
  <si>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</si>
  <si>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</si>
  <si>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</si>
  <si>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</si>
  <si>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</si>
  <si>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</si>
  <si>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</si>
  <si>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</si>
  <si>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</si>
  <si>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</si>
  <si>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</si>
  <si>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</si>
  <si>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</si>
  <si>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</si>
  <si>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</si>
  <si>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</si>
  <si>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</si>
  <si>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</si>
  <si>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</si>
  <si>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</si>
  <si>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</si>
  <si>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</si>
  <si>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</si>
  <si>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</si>
  <si>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</si>
  <si>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</si>
  <si>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</si>
  <si>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</si>
  <si>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</si>
  <si>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</si>
  <si>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</si>
  <si>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</si>
  <si>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</si>
  <si>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</si>
  <si>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</si>
  <si>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</si>
  <si>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</si>
  <si>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</si>
  <si>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</si>
  <si>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</si>
  <si>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</si>
  <si>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</si>
  <si>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</si>
  <si>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</si>
  <si>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</si>
  <si>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</si>
  <si>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</si>
  <si>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</si>
  <si>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</si>
  <si>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</si>
  <si>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</si>
  <si>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</si>
  <si>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</si>
  <si>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</si>
  <si>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</si>
  <si>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</si>
  <si>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</si>
  <si>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</si>
  <si>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</si>
  <si>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</si>
  <si>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</si>
  <si>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</si>
  <si>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</si>
  <si>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</si>
  <si>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</si>
  <si>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</si>
  <si>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</si>
  <si>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</si>
  <si>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</si>
  <si>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</si>
  <si>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</si>
  <si>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</si>
  <si>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</si>
  <si>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</si>
  <si>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</si>
  <si>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</si>
  <si>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</si>
  <si>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</si>
  <si>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</si>
  <si>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</si>
  <si>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</si>
  <si>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</si>
  <si>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</si>
  <si>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</si>
  <si>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</si>
  <si>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</si>
  <si>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</si>
  <si>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</si>
  <si>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</si>
  <si>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</si>
  <si>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</si>
  <si>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</si>
  <si>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</si>
  <si>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</si>
  <si>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</si>
  <si>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</si>
  <si>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</si>
  <si>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</si>
  <si>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</si>
  <si>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</si>
  <si>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</si>
  <si>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</si>
  <si>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</si>
  <si>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</si>
  <si>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</si>
  <si>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</si>
  <si>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</si>
  <si>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</si>
  <si>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</si>
  <si>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</si>
  <si>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</si>
  <si>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</si>
  <si>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</si>
  <si>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</si>
  <si>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</si>
  <si>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</si>
  <si>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</si>
  <si>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</si>
  <si>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</si>
  <si>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</si>
  <si>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</si>
  <si>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</si>
  <si>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</si>
  <si>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</si>
  <si>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</si>
  <si>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</si>
  <si>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</si>
  <si>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</si>
  <si>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</si>
  <si>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</si>
  <si>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</si>
  <si>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</si>
  <si>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</si>
  <si>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</si>
  <si>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</si>
  <si>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</si>
  <si>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</si>
  <si>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</si>
  <si>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</si>
  <si>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</si>
  <si>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</si>
  <si>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</si>
  <si>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</si>
  <si>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</si>
  <si>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</si>
  <si>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</si>
  <si>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</si>
  <si>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</si>
  <si>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</si>
  <si>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</si>
  <si>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</si>
  <si>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</si>
  <si>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</si>
  <si>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</si>
  <si>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</si>
  <si>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</si>
  <si>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</si>
  <si>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</si>
  <si>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</si>
  <si>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</si>
  <si>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</si>
  <si>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</si>
  <si>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</si>
  <si>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</si>
  <si>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</si>
  <si>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</si>
  <si>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</si>
  <si>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</si>
  <si>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</si>
  <si>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</si>
  <si>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</si>
  <si>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</si>
  <si>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</si>
  <si>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</si>
  <si>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</si>
  <si>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</si>
  <si>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</si>
  <si>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</si>
  <si>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</si>
  <si>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</si>
  <si>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</si>
  <si>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</si>
  <si>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</si>
  <si>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</si>
  <si>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</si>
  <si>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</si>
  <si>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</si>
  <si>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</si>
  <si>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</si>
  <si>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</si>
  <si>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</si>
  <si>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</si>
  <si>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</si>
  <si>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</si>
  <si>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</si>
  <si>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</si>
  <si>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</si>
  <si>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</si>
  <si>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</si>
  <si>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</si>
  <si>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</si>
  <si>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</si>
  <si>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</si>
  <si>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</si>
  <si>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</si>
  <si>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</si>
  <si>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</si>
  <si>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</si>
  <si>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</si>
  <si>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</si>
  <si>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</si>
  <si>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</si>
  <si>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</si>
  <si>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</si>
  <si>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</si>
  <si>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</si>
  <si>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</si>
  <si>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</si>
  <si>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</si>
  <si>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</si>
  <si>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</si>
  <si>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</si>
  <si>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</si>
  <si>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</si>
  <si>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</si>
  <si>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</si>
  <si>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</si>
  <si>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</si>
  <si>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</si>
  <si>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</si>
  <si>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</si>
  <si>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</si>
  <si>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</si>
  <si>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</si>
  <si>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</si>
  <si>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</si>
  <si>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</si>
  <si>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</si>
  <si>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</si>
  <si>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</si>
  <si>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</si>
  <si>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</si>
  <si>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</si>
  <si>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</si>
  <si>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</si>
  <si>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</si>
  <si>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</si>
  <si>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</si>
  <si>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</si>
  <si>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</si>
  <si>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</si>
  <si>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</si>
  <si>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</si>
  <si>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</si>
  <si>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</si>
  <si>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</si>
  <si>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</si>
  <si>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</si>
  <si>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</si>
  <si>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</si>
  <si>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</si>
  <si>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</si>
  <si>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</si>
  <si>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</si>
  <si>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</si>
  <si>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</si>
  <si>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</si>
  <si>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</si>
  <si>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</si>
  <si>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</si>
  <si>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</si>
  <si>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</si>
  <si>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</si>
  <si>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</si>
  <si>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</si>
  <si>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</si>
  <si>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</si>
  <si>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</si>
  <si>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</si>
  <si>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</si>
  <si>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</si>
  <si>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</si>
  <si>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</si>
  <si>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</si>
  <si>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</si>
  <si>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</si>
  <si>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</si>
  <si>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</si>
  <si>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</si>
  <si>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</si>
  <si>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</si>
  <si>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</si>
  <si>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</si>
  <si>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</si>
  <si>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</si>
  <si>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</si>
  <si>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</si>
  <si>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</si>
  <si>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</si>
  <si>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</si>
  <si>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</si>
  <si>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</si>
  <si>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</si>
  <si>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</si>
  <si>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</si>
  <si>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</si>
  <si>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</si>
  <si>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</si>
  <si>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</si>
  <si>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</si>
  <si>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</si>
  <si>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</si>
  <si>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</si>
  <si>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</si>
  <si>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</si>
  <si>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</si>
  <si>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</si>
  <si>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</si>
  <si>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</si>
  <si>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</si>
  <si>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</si>
  <si>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</si>
  <si>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</si>
  <si>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</si>
  <si>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</si>
  <si>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</si>
  <si>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</si>
  <si>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</si>
  <si>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</si>
  <si>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</si>
  <si>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</si>
  <si>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</si>
  <si>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</si>
  <si>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</si>
  <si>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</si>
  <si>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</si>
  <si>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</si>
  <si>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</si>
  <si>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</si>
  <si>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</si>
  <si>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</si>
  <si>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</si>
  <si>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</si>
  <si>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</si>
  <si>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</si>
  <si>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</si>
  <si>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</si>
  <si>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</si>
  <si>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</si>
  <si>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</si>
  <si>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</si>
  <si>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</si>
  <si>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</si>
  <si>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</si>
  <si>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</si>
  <si>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</si>
  <si>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</si>
  <si>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</si>
  <si>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</si>
  <si>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</si>
  <si>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</si>
  <si>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</si>
  <si>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</si>
  <si>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</si>
  <si>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</si>
  <si>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</si>
  <si>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</si>
  <si>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</si>
  <si>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</si>
  <si>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</si>
  <si>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</si>
  <si>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</si>
  <si>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</si>
  <si>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</si>
  <si>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</si>
  <si>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</si>
  <si>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</si>
  <si>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</si>
  <si>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</si>
  <si>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</si>
  <si>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</si>
  <si>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</si>
  <si>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</si>
  <si>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</si>
  <si>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</si>
  <si>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</si>
  <si>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</si>
  <si>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</si>
  <si>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</si>
  <si>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</si>
  <si>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</si>
  <si>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</si>
  <si>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</si>
  <si>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</si>
  <si>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</si>
  <si>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</si>
  <si>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</si>
  <si>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</si>
  <si>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</si>
  <si>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</si>
  <si>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</si>
  <si>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</si>
  <si>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</si>
  <si>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</si>
  <si>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</si>
  <si>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</si>
  <si>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</si>
  <si>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</si>
  <si>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</si>
  <si>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</si>
  <si>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</si>
  <si>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</si>
  <si>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</si>
  <si>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</si>
  <si>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</si>
  <si>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</si>
  <si>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</si>
  <si>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</si>
  <si>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</si>
  <si>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</si>
  <si>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</si>
  <si>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</si>
  <si>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</si>
  <si>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</si>
  <si>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</si>
  <si>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</si>
  <si>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</si>
  <si>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</si>
  <si>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</si>
  <si>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</si>
  <si>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</si>
  <si>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</si>
  <si>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</si>
  <si>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</si>
  <si>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</si>
  <si>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</si>
  <si>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</si>
  <si>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</si>
  <si>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</si>
  <si>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</si>
  <si>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</si>
  <si>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</si>
  <si>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</si>
  <si>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</si>
  <si>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</si>
  <si>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</si>
  <si>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</si>
  <si>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</si>
  <si>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</si>
  <si>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</si>
  <si>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</si>
  <si>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</si>
  <si>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</si>
  <si>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</si>
  <si>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</si>
  <si>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</si>
  <si>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</si>
  <si>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</si>
  <si>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</si>
  <si>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</si>
  <si>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</si>
  <si>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</si>
  <si>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</si>
  <si>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</si>
  <si>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</si>
  <si>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</si>
  <si>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</si>
  <si>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</si>
  <si>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</si>
  <si>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</si>
  <si>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</si>
  <si>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</si>
  <si>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</si>
  <si>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</si>
  <si>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</si>
  <si>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</si>
  <si>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</si>
  <si>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</si>
  <si>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</si>
  <si>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</si>
  <si>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</si>
  <si>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</si>
  <si>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</si>
  <si>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</si>
  <si>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</si>
  <si>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</si>
  <si>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</si>
  <si>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</si>
  <si>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</si>
  <si>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</si>
  <si>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</si>
  <si>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</si>
  <si>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</si>
  <si>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</si>
  <si>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</si>
  <si>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</si>
  <si>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</si>
  <si>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</si>
  <si>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</si>
  <si>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</si>
  <si>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</si>
  <si>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</si>
  <si>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</si>
  <si>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</si>
  <si>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</si>
  <si>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</si>
  <si>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</si>
  <si>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</si>
  <si>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</si>
  <si>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</si>
  <si>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</si>
  <si>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</si>
  <si>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</si>
  <si>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</si>
  <si>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</si>
  <si>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</si>
  <si>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</si>
  <si>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</si>
  <si>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</si>
  <si>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</si>
  <si>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</si>
  <si>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</si>
  <si>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</si>
  <si>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</si>
  <si>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</si>
  <si>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</si>
  <si>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</si>
  <si>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</si>
  <si>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</si>
  <si>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</si>
  <si>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</si>
  <si>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</si>
  <si>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</si>
  <si>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</si>
  <si>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</si>
  <si>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</si>
  <si>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</si>
  <si>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</si>
  <si>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</si>
  <si>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</si>
  <si>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</si>
  <si>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</si>
  <si>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</si>
  <si>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</si>
  <si>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</si>
  <si>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</si>
  <si>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</si>
  <si>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</si>
  <si>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</si>
  <si>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</si>
  <si>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</si>
  <si>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</si>
  <si>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</si>
  <si>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</si>
  <si>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</si>
  <si>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</si>
  <si>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</si>
  <si>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</si>
  <si>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</si>
  <si>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</si>
  <si>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</si>
  <si>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</si>
  <si>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</si>
  <si>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</si>
  <si>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</si>
  <si>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</si>
  <si>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</si>
  <si>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</si>
  <si>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</si>
  <si>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</si>
  <si>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</si>
  <si>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</si>
  <si>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</si>
  <si>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</si>
  <si>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</si>
  <si>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</si>
  <si>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</si>
  <si>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</si>
  <si>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</si>
  <si>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</si>
  <si>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</si>
  <si>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</si>
  <si>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</si>
  <si>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</si>
  <si>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</si>
  <si>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</si>
  <si>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</si>
  <si>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</si>
  <si>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</si>
  <si>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</si>
  <si>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</si>
  <si>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</si>
  <si>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</si>
  <si>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</si>
  <si>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</si>
  <si>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</si>
  <si>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</si>
  <si>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</si>
  <si>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</si>
  <si>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</si>
  <si>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</si>
  <si>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</si>
  <si>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</si>
  <si>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</si>
  <si>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</si>
  <si>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</si>
  <si>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</si>
  <si>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</si>
  <si>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</si>
  <si>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</si>
  <si>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</si>
  <si>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</si>
  <si>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</si>
  <si>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</si>
  <si>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</si>
  <si>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</si>
  <si>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</si>
  <si>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</si>
  <si>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</si>
  <si>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</si>
  <si>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</si>
  <si>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</si>
  <si>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</si>
  <si>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</si>
  <si>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</si>
  <si>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</si>
  <si>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</si>
  <si>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</si>
  <si>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</si>
  <si>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</si>
  <si>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</si>
  <si>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</si>
  <si>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</si>
  <si>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</si>
  <si>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</si>
  <si>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</si>
  <si>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</si>
  <si>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</si>
  <si>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</si>
  <si>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</si>
  <si>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</si>
  <si>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</si>
  <si>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</si>
  <si>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</si>
  <si>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</si>
  <si>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</si>
  <si>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</si>
  <si>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</si>
  <si>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</si>
  <si>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</si>
  <si>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</si>
  <si>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</si>
  <si>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</si>
  <si>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</si>
  <si>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</si>
  <si>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</si>
  <si>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</si>
  <si>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</si>
  <si>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</si>
  <si>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</si>
  <si>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</si>
  <si>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</si>
  <si>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</si>
  <si>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</si>
  <si>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</si>
  <si>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</si>
  <si>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</si>
  <si>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</si>
  <si>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</si>
  <si>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</si>
  <si>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</si>
  <si>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</si>
  <si>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</si>
  <si>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</si>
  <si>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</si>
  <si>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</si>
  <si>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</si>
  <si>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</si>
  <si>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</si>
  <si>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</si>
  <si>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</si>
  <si>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</si>
  <si>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</si>
  <si>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</si>
  <si>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</si>
  <si>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</si>
  <si>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</si>
  <si>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</si>
  <si>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</si>
  <si>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</si>
  <si>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</si>
  <si>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</si>
  <si>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</si>
  <si>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</si>
  <si>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</si>
  <si>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</si>
  <si>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</si>
  <si>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</si>
  <si>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</si>
  <si>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</si>
  <si>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</si>
  <si>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</si>
  <si>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</si>
  <si>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</si>
  <si>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</si>
  <si>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</si>
  <si>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</si>
  <si>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</si>
  <si>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</si>
  <si>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</si>
  <si>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</si>
  <si>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</si>
  <si>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</si>
  <si>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</si>
  <si>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</si>
  <si>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</si>
  <si>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</si>
  <si>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</si>
  <si>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</si>
  <si>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</si>
  <si>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</si>
  <si>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</si>
  <si>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</si>
  <si>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</si>
  <si>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</si>
  <si>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</si>
  <si>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</si>
  <si>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</si>
  <si>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</si>
  <si>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</si>
  <si>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</si>
  <si>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</si>
  <si>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</si>
  <si>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</si>
  <si>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</si>
  <si>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</si>
  <si>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</si>
  <si>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</si>
  <si>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</si>
  <si>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</si>
  <si>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</si>
  <si>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</si>
  <si>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</si>
  <si>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</si>
  <si>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</si>
  <si>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</si>
  <si>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</si>
  <si>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</si>
  <si>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</si>
  <si>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</si>
  <si>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</si>
  <si>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</si>
  <si>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</si>
  <si>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</si>
  <si>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</si>
  <si>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</si>
  <si>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</si>
  <si>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</si>
  <si>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</si>
  <si>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</si>
  <si>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</si>
  <si>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</si>
  <si>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</si>
  <si>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</si>
  <si>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</si>
  <si>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</si>
  <si>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</si>
  <si>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</si>
  <si>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</si>
  <si>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</si>
  <si>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</si>
  <si>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</si>
  <si>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</si>
  <si>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</si>
  <si>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</si>
  <si>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</si>
  <si>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</si>
  <si>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</si>
  <si>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</si>
  <si>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</si>
  <si>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</si>
  <si>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</si>
  <si>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</si>
  <si>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</si>
  <si>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</si>
  <si>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</si>
  <si>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</si>
  <si>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</si>
  <si>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</si>
  <si>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</si>
  <si>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</si>
  <si>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</si>
  <si>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</si>
  <si>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</si>
  <si>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</si>
  <si>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</si>
  <si>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</si>
  <si>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</si>
  <si>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</si>
  <si>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</si>
  <si>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</si>
  <si>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</si>
  <si>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</si>
  <si>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</si>
  <si>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</si>
  <si>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</si>
  <si>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</si>
  <si>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</si>
  <si>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</si>
  <si>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</si>
  <si>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</si>
  <si>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</si>
  <si>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</si>
  <si>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</si>
  <si>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</si>
  <si>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</si>
  <si>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</si>
  <si>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</si>
  <si>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</si>
  <si>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</si>
  <si>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</si>
  <si>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</si>
  <si>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</si>
  <si>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</si>
  <si>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</si>
  <si>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</si>
  <si>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</si>
  <si>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</si>
  <si>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</si>
  <si>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</si>
  <si>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</si>
  <si>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</si>
  <si>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</si>
  <si>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</si>
  <si>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</si>
  <si>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</si>
  <si>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</si>
  <si>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</si>
  <si>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</si>
  <si>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</si>
  <si>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</si>
  <si>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</si>
  <si>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</si>
  <si>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</si>
  <si>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</si>
  <si>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</si>
  <si>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</si>
  <si>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</si>
  <si>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</si>
  <si>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</si>
  <si>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</si>
  <si>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</si>
  <si>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</si>
  <si>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</si>
  <si>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</si>
  <si>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</si>
  <si>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</si>
  <si>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</si>
  <si>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</si>
  <si>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</si>
  <si>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</si>
  <si>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</si>
  <si>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</si>
  <si>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</si>
  <si>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2021-13-10000227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</si>
</sst>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5" zoomScaleNormal="85" zoomScaleSheetLayoutView="85" zoomScalePageLayoutView="40" workbookViewId="0">
      <selection activeCell="C11" sqref="C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2712</v>
      </c>
      <c r="D15" s="35"/>
      <c r="E15" s="35"/>
      <c r="F15" s="5"/>
      <c r="G15" s="32" t="s">
        <v>1168</v>
      </c>
      <c r="H15" s="103" t="s">
        <v>208</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240"/>
      <c r="I20" s="145" t="s">
        <v>208</v>
      </c>
      <c r="J20" s="146" t="s">
        <v>210</v>
      </c>
      <c r="K20" s="147">
        <v>2311798489</v>
      </c>
      <c r="L20" s="148"/>
      <c r="M20" s="148">
        <v>44561</v>
      </c>
      <c r="N20" s="131">
        <f>+(M20-L20)/30</f>
        <v>1485.3666666666666</v>
      </c>
      <c r="O20" s="134"/>
      <c r="U20" s="130"/>
      <c r="V20" s="105">
        <f ca="1">NOW()</f>
        <v>44192.635902662034</v>
      </c>
      <c r="W20" s="105">
        <f ca="1">NOW()</f>
        <v>44192.635902662034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CORPORACION SOCIOCULTURAL AFRODECENDIENTE ATAOLE</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2704</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2705</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2707</v>
      </c>
      <c r="E59" s="141">
        <v>42426</v>
      </c>
      <c r="F59" s="141">
        <v>42735</v>
      </c>
      <c r="G59" s="156">
        <f t="shared" si="3"/>
        <v>10.3</v>
      </c>
      <c r="H59" s="173" t="s">
        <v>2708</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2706</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2709</v>
      </c>
      <c r="E65" s="141">
        <v>43124</v>
      </c>
      <c r="F65" s="141">
        <v>43312</v>
      </c>
      <c r="G65" s="156">
        <f t="shared" si="3"/>
        <v>6.2666666666666666</v>
      </c>
      <c r="H65" s="118" t="s">
        <v>2710</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2711</v>
      </c>
      <c r="E66" s="141">
        <v>43305</v>
      </c>
      <c r="F66" s="141">
        <v>43465</v>
      </c>
      <c r="G66" s="156">
        <f t="shared" si="3"/>
        <v>5.333333333333333</v>
      </c>
      <c r="H66" s="118" t="s">
        <v>2710</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2709</v>
      </c>
      <c r="E67" s="141">
        <v>43124</v>
      </c>
      <c r="F67" s="141">
        <v>43312</v>
      </c>
      <c r="G67" s="156">
        <f t="shared" si="3"/>
        <v>6.2666666666666666</v>
      </c>
      <c r="H67" s="118" t="s">
        <v>2710</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2709</v>
      </c>
      <c r="E68" s="141">
        <v>43124</v>
      </c>
      <c r="F68" s="141">
        <v>43312</v>
      </c>
      <c r="G68" s="156">
        <f t="shared" si="3"/>
        <v>6.2666666666666666</v>
      </c>
      <c r="H68" s="118" t="s">
        <v>2710</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2709</v>
      </c>
      <c r="E69" s="141">
        <v>43124</v>
      </c>
      <c r="F69" s="141">
        <v>43312</v>
      </c>
      <c r="G69" s="156">
        <f t="shared" si="3"/>
        <v>6.2666666666666666</v>
      </c>
      <c r="H69" s="118" t="s">
        <v>2710</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2711</v>
      </c>
      <c r="E70" s="141">
        <v>43305</v>
      </c>
      <c r="F70" s="141">
        <v>43465</v>
      </c>
      <c r="G70" s="156">
        <f t="shared" si="3"/>
        <v>5.333333333333333</v>
      </c>
      <c r="H70" s="118" t="s">
        <v>2710</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2711</v>
      </c>
      <c r="E71" s="141">
        <v>43305</v>
      </c>
      <c r="F71" s="141">
        <v>43465</v>
      </c>
      <c r="G71" s="156">
        <f t="shared" si="3"/>
        <v>5.333333333333333</v>
      </c>
      <c r="H71" s="118" t="s">
        <v>2710</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2711</v>
      </c>
      <c r="E72" s="141">
        <v>43305</v>
      </c>
      <c r="F72" s="141">
        <v>43465</v>
      </c>
      <c r="G72" s="156">
        <f t="shared" si="3"/>
        <v>5.333333333333333</v>
      </c>
      <c r="H72" s="118" t="s">
        <v>2710</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2709</v>
      </c>
      <c r="E73" s="141">
        <v>43124</v>
      </c>
      <c r="F73" s="141">
        <v>43312</v>
      </c>
      <c r="G73" s="156">
        <f t="shared" si="3"/>
        <v>6.2666666666666666</v>
      </c>
      <c r="H73" s="118" t="s">
        <v>2710</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2711</v>
      </c>
      <c r="E74" s="141">
        <v>43305</v>
      </c>
      <c r="F74" s="141">
        <v>43465</v>
      </c>
      <c r="G74" s="156">
        <f t="shared" si="3"/>
        <v>5.333333333333333</v>
      </c>
      <c r="H74" s="118" t="s">
        <v>2710</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0.03</v>
      </c>
      <c r="G179" s="161">
        <f>IF(F179&gt;0,SUM(E179+F179),"")</f>
        <v>0.05</v>
      </c>
      <c r="H179" s="5"/>
      <c r="I179" s="188" t="s">
        <v>2671</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115589924.45</v>
      </c>
      <c r="F185" s="92"/>
      <c r="G185" s="93"/>
      <c r="H185" s="88"/>
      <c r="I185" s="90" t="s">
        <v>2627</v>
      </c>
      <c r="J185" s="162">
        <f>+SUM(M179:M183)</f>
        <v>0.03</v>
      </c>
      <c r="K185" s="233" t="s">
        <v>2628</v>
      </c>
      <c r="L185" s="233"/>
      <c r="M185" s="94">
        <f>+J185*(SUM(K20:K35))</f>
        <v>69353954.670000002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2697</v>
      </c>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terms/"/>
    <ds:schemaRef ds:uri="a65d333d-5b59-4810-bc94-b80d9325abbc"/>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2020-12-27T15:31:11Z</cp:lastPrinted>
  <dcterms:created xsi:type="dcterms:W3CDTF">2020-10-14T21:57:42Z</dcterms:created>
  <dcterms:modified xsi:type="dcterms:W3CDTF">2020-12-27T20:15:43Z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